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 2026\010\"/>
    </mc:Choice>
  </mc:AlternateContent>
  <xr:revisionPtr revIDLastSave="0" documentId="13_ncr:1_{BFFD5FE0-A5DF-4BA4-8125-3FA70BECE6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ัดสรรงบประมาณ 2569" sheetId="1" r:id="rId1"/>
  </sheets>
  <definedNames>
    <definedName name="_xlnm.Print_Area" localSheetId="0">'จัดสรรงบประมาณ 2569'!$A$1:$J$76</definedName>
  </definedNames>
  <calcPr calcId="191029"/>
</workbook>
</file>

<file path=xl/calcChain.xml><?xml version="1.0" encoding="utf-8"?>
<calcChain xmlns="http://schemas.openxmlformats.org/spreadsheetml/2006/main">
  <c r="I40" i="1" l="1"/>
  <c r="I41" i="1"/>
  <c r="I37" i="1"/>
  <c r="H40" i="1"/>
  <c r="H41" i="1"/>
  <c r="G42" i="1"/>
  <c r="E42" i="1"/>
  <c r="D42" i="1"/>
  <c r="I21" i="1"/>
  <c r="I17" i="1"/>
  <c r="H17" i="1"/>
  <c r="H67" i="1"/>
  <c r="H22" i="1"/>
  <c r="H10" i="1"/>
  <c r="D67" i="1"/>
  <c r="D58" i="1"/>
  <c r="D51" i="1"/>
  <c r="D35" i="1"/>
  <c r="D25" i="1"/>
  <c r="D27" i="1" s="1"/>
  <c r="I42" i="1" l="1"/>
  <c r="H42" i="1"/>
  <c r="I11" i="1"/>
  <c r="I12" i="1"/>
  <c r="E67" i="1"/>
  <c r="I66" i="1"/>
  <c r="I65" i="1"/>
  <c r="I64" i="1"/>
  <c r="I63" i="1"/>
  <c r="G25" i="1"/>
  <c r="I67" i="1" l="1"/>
  <c r="I22" i="1" l="1"/>
  <c r="H26" i="1"/>
  <c r="G27" i="1"/>
  <c r="F25" i="1"/>
  <c r="F27" i="1" s="1"/>
  <c r="I13" i="1"/>
  <c r="I14" i="1"/>
  <c r="I15" i="1"/>
  <c r="I18" i="1"/>
  <c r="I19" i="1"/>
  <c r="I20" i="1"/>
  <c r="I24" i="1"/>
  <c r="I26" i="1"/>
  <c r="I34" i="1"/>
  <c r="I54" i="1"/>
  <c r="I55" i="1"/>
  <c r="I56" i="1"/>
  <c r="I57" i="1"/>
  <c r="I10" i="1"/>
  <c r="H12" i="1"/>
  <c r="H34" i="1"/>
  <c r="H54" i="1"/>
  <c r="H55" i="1"/>
  <c r="H56" i="1"/>
  <c r="H57" i="1"/>
  <c r="H24" i="1"/>
  <c r="H20" i="1"/>
  <c r="H19" i="1"/>
  <c r="H18" i="1"/>
  <c r="H15" i="1"/>
  <c r="H14" i="1"/>
  <c r="H13" i="1"/>
  <c r="H11" i="1"/>
  <c r="G51" i="1"/>
  <c r="E50" i="1"/>
  <c r="I50" i="1" s="1"/>
  <c r="E49" i="1"/>
  <c r="H49" i="1" s="1"/>
  <c r="E48" i="1"/>
  <c r="H48" i="1" s="1"/>
  <c r="E47" i="1"/>
  <c r="E35" i="1"/>
  <c r="E25" i="1"/>
  <c r="E27" i="1" s="1"/>
  <c r="E51" i="1" l="1"/>
  <c r="H51" i="1" s="1"/>
  <c r="H50" i="1"/>
  <c r="I49" i="1"/>
  <c r="I48" i="1"/>
  <c r="I47" i="1"/>
  <c r="H47" i="1"/>
  <c r="H35" i="1"/>
  <c r="I35" i="1"/>
  <c r="H27" i="1"/>
  <c r="H25" i="1"/>
  <c r="I25" i="1"/>
  <c r="I27" i="1"/>
  <c r="E58" i="1"/>
  <c r="I51" i="1" l="1"/>
  <c r="I58" i="1"/>
  <c r="H58" i="1"/>
</calcChain>
</file>

<file path=xl/sharedStrings.xml><?xml version="1.0" encoding="utf-8"?>
<sst xmlns="http://schemas.openxmlformats.org/spreadsheetml/2006/main" count="158" uniqueCount="67">
  <si>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</si>
  <si>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</si>
  <si>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</si>
  <si>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</si>
  <si>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</si>
  <si>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</si>
  <si>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</si>
  <si>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</si>
  <si>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</si>
  <si>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</si>
  <si>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</si>
  <si>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</si>
  <si>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</si>
  <si>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</si>
  <si>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</si>
  <si>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</si>
  <si>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</si>
  <si>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โครงการ : เพื่อความปลอดภัยในการใช้รถใช้ถนน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</si>
  <si>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</si>
  <si>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</si>
  <si>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</si>
  <si>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</si>
  <si>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</si>
  <si>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(สวมหมวกนิรภัย "สุขใจ" ทุกคน)</t>
  </si>
  <si>
    <t xml:space="preserve">โครงการเสริมสร้างความปลอดภัยในการขับขี่รถจักรยานยนต์  </t>
  </si>
  <si>
    <t>พ.ร.บ.งบประมาณรายจ่ายประจำปีงบประมาณ พ.ศ.2569</t>
  </si>
  <si>
    <t>กองทุนเพื่อความปลอดภัยในการใช้รถใช้ถนนประจำจังหวัดอุทัยธานี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</si>
  <si>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</si>
  <si>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</si>
  <si>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</si>
  <si>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</si>
  <si>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</si>
  <si>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</si>
  <si>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</si>
  <si>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</si>
  <si>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ไตรมาส 2</t>
  </si>
  <si>
    <t>ไตรมาส 1</t>
  </si>
  <si>
    <t>คงเหลือ</t>
  </si>
  <si>
    <t>ดำเนินการเสร็จสิ้นแล้ว</t>
  </si>
  <si>
    <t>โครงการเสริมสร้างความปลอดภัยให้กับผู้ใช้รถเพื่อการเกษตร</t>
  </si>
  <si>
    <t>และรถจักรยานยนต์พ่วงช้าง</t>
  </si>
  <si>
    <t>โครงการป้องกันอุบัติเหตุทางถนนในพื้นที่</t>
  </si>
  <si>
    <t>หน่วยปรับแผนจัดสรร</t>
  </si>
  <si>
    <t>-</t>
  </si>
  <si>
    <t>ค่าซ่อมเครื่องตรวจวัดแอลกอฮอล์</t>
  </si>
  <si>
    <t>ค่า พ.ร.บ.จักรยานยนต์</t>
  </si>
  <si>
    <t>ค่าน้ำมันเชื้อเพลิงและหล่อลื่น</t>
  </si>
  <si>
    <t xml:space="preserve">รายงานผลการใช้จ่ายงบประมาณ ไตรมาส 1-2
สถานีตำรวจภูธรสว่างอารมณ์
ประจำปีงบประมาณ พ.ศ. 2569  ไตรมาส 1-2 </t>
  </si>
  <si>
    <t>ค่าใช้จ่ายส่งหมายเรียก</t>
  </si>
  <si>
    <t>ค่าวัสดุสำนักงาน</t>
  </si>
  <si>
    <t>ค่าวัสดุจราจร</t>
  </si>
  <si>
    <t>ค่าวัสดุอาหาร (ผู้ต้องหา)</t>
  </si>
  <si>
    <t>งบประมาณไม่เพียงพอจึงปรับแผนการจัดสรรการใช้จ่ายเพิ่ม
จาก OT , ค่าซ่อมแซมยานพาหนะ, ค่าวัสดุจราจร มาเป็นค่าวัสดุสำนักงาน</t>
  </si>
  <si>
    <t>รอการเบิกจ่ายไตรมาส 3 และ 4</t>
  </si>
  <si>
    <t>โครงการเพิ่มประสิทธิภาพงานป้องกันปราบปรามอาชญากรรม</t>
  </si>
  <si>
    <t>งบประมาณไม่เพียงพอจึงปรับแผนการจัดสรรการใช้จ่ายเพิ่ม
จาก OT มาเป็นค่าเบี้ยเลี้ยง ที่พัก พาหนะ</t>
  </si>
  <si>
    <t>งบประมาณไม่เพียงพอจึงปรับแผนการจัดสรรการใช้จ่ายเพิ่ม
จาก OT มาเป็นค่าจ้างเหมาบริการทำความสะอาด</t>
  </si>
  <si>
    <t>งบประมาณไม่เพียงพอจึงปรับแผนการจัดสรรการใช้จ่ายเพิ่ม
จาก OT มาเป็นค่าซ่อมเครื่องตรวจวัดแอลกอฮอล์</t>
  </si>
  <si>
    <t>งบประมาณไม่เพียงพอจึงปรับแผนการจัดสรรการใช้จ่ายเพิ่ม
จาก OT มาเป็นค่าจ้างเหมาบริการ ทำความสะอาด</t>
  </si>
  <si>
    <t>งบประมาณไม่เพียงพอจึงปรับแผนการจัดสรรการใช้จ่ายเพิ่ม
จาก OT มาเป็นค่า พ.ร.บ.จักรยานยนต์</t>
  </si>
  <si>
    <t>งบประมาณไม่เพียงพอจึงปรับแผนการจัดสรรการใช้จ่ายเพิ่ม
จาก OT, ค่าวัสดุสำนักงาน, ค่าวัสดุจราจร, ค่าซ่อมแซมยานพาหนะ 
มาเป็นค่าน้ำมันเชื้อเพลิงและหล่อลื่น</t>
  </si>
  <si>
    <t>งบประมาณไม่เพียงพอจึงปรับแผนการจัดสรรการใช้จ่ายเพิ่ม
จาก OT มาเป็นค่าสาธารณูปโภค</t>
  </si>
  <si>
    <t>โครงการชุมชนบำบัดอย่างยั่งยืน ในพื้นที่แพร่ระบาดยาเสพติด ตามนโยบายเร่งด่วนของรัฐบาล</t>
  </si>
  <si>
    <t>วัสดุสำนักงาน</t>
  </si>
  <si>
    <t>ประชุม เชิงปฏิบัติการ</t>
  </si>
  <si>
    <t>ประชุมผู้บำบัด</t>
  </si>
  <si>
    <t>ค่าตอบแทนชุดปฏิบัติการ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</si>
</sst>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0;[Red]0.00"/>
    <numFmt numFmtId="188" formatCode="#,##0.00;[Red]#,##0.00"/>
    <numFmt numFmtId="189" formatCode="#,##0;[Red]#,##0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8"/>
      <name val="Tahoma"/>
      <family val="2"/>
      <scheme val="minor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60">
    <xf numFmtId="0" fontId="0" fillId="0" borderId="0" xfId="0"/>
    <xf numFmtId="0" fontId="7" fillId="0" borderId="0" xfId="0" applyFont="1"/>
    <xf numFmtId="188" fontId="5" fillId="0" borderId="6" xfId="3" applyNumberFormat="1" applyFont="1" applyBorder="1"/>
    <xf numFmtId="188" fontId="5" fillId="0" borderId="6" xfId="1" applyNumberFormat="1" applyFont="1" applyBorder="1"/>
    <xf numFmtId="188" fontId="5" fillId="0" borderId="6" xfId="1" applyNumberFormat="1" applyFont="1" applyBorder="1" applyAlignment="1">
      <alignment horizontal="right"/>
    </xf>
    <xf numFmtId="188" fontId="5" fillId="4" borderId="6" xfId="3" applyNumberFormat="1" applyFont="1" applyFill="1" applyBorder="1"/>
    <xf numFmtId="188" fontId="5" fillId="4" borderId="6" xfId="1" applyNumberFormat="1" applyFont="1" applyFill="1" applyBorder="1"/>
    <xf numFmtId="188" fontId="5" fillId="10" borderId="6" xfId="3" applyNumberFormat="1" applyFont="1" applyFill="1" applyBorder="1"/>
    <xf numFmtId="188" fontId="5" fillId="10" borderId="6" xfId="1" applyNumberFormat="1" applyFont="1" applyFill="1" applyBorder="1"/>
    <xf numFmtId="188" fontId="5" fillId="10" borderId="6" xfId="3" applyNumberFormat="1" applyFont="1" applyFill="1" applyBorder="1" applyAlignment="1">
      <alignment horizontal="center"/>
    </xf>
    <xf numFmtId="188" fontId="5" fillId="10" borderId="6" xfId="1" applyNumberFormat="1" applyFont="1" applyFill="1" applyBorder="1" applyAlignment="1">
      <alignment horizontal="center"/>
    </xf>
    <xf numFmtId="188" fontId="6" fillId="0" borderId="6" xfId="3" applyNumberFormat="1" applyFont="1" applyBorder="1"/>
    <xf numFmtId="188" fontId="6" fillId="0" borderId="6" xfId="1" applyNumberFormat="1" applyFont="1" applyBorder="1"/>
    <xf numFmtId="188" fontId="6" fillId="0" borderId="6" xfId="1" applyNumberFormat="1" applyFont="1" applyBorder="1" applyAlignment="1">
      <alignment horizontal="right"/>
    </xf>
    <xf numFmtId="187" fontId="5" fillId="0" borderId="0" xfId="3" applyNumberFormat="1" applyFont="1" applyFill="1" applyBorder="1"/>
    <xf numFmtId="187" fontId="5" fillId="0" borderId="0" xfId="1" applyNumberFormat="1" applyFont="1" applyFill="1" applyBorder="1"/>
    <xf numFmtId="187" fontId="5" fillId="0" borderId="0" xfId="1" applyNumberFormat="1" applyFont="1" applyFill="1" applyBorder="1" applyAlignment="1">
      <alignment horizontal="right"/>
    </xf>
    <xf numFmtId="187" fontId="4" fillId="0" borderId="0" xfId="1" applyNumberFormat="1" applyFont="1" applyFill="1" applyBorder="1"/>
    <xf numFmtId="188" fontId="6" fillId="6" borderId="6" xfId="3" applyNumberFormat="1" applyFont="1" applyFill="1" applyBorder="1"/>
    <xf numFmtId="188" fontId="6" fillId="0" borderId="6" xfId="3" applyNumberFormat="1" applyFont="1" applyBorder="1" applyAlignment="1">
      <alignment horizontal="center"/>
    </xf>
    <xf numFmtId="188" fontId="6" fillId="0" borderId="6" xfId="1" applyNumberFormat="1" applyFont="1" applyBorder="1" applyAlignment="1">
      <alignment horizontal="center"/>
    </xf>
    <xf numFmtId="188" fontId="6" fillId="6" borderId="6" xfId="1" applyNumberFormat="1" applyFont="1" applyFill="1" applyBorder="1"/>
    <xf numFmtId="188" fontId="6" fillId="6" borderId="6" xfId="1" applyNumberFormat="1" applyFont="1" applyFill="1" applyBorder="1" applyAlignment="1">
      <alignment horizontal="right"/>
    </xf>
    <xf numFmtId="188" fontId="6" fillId="6" borderId="6" xfId="3" applyNumberFormat="1" applyFont="1" applyFill="1" applyBorder="1" applyAlignment="1">
      <alignment horizontal="center"/>
    </xf>
    <xf numFmtId="188" fontId="6" fillId="7" borderId="6" xfId="3" applyNumberFormat="1" applyFont="1" applyFill="1" applyBorder="1"/>
    <xf numFmtId="188" fontId="6" fillId="5" borderId="6" xfId="3" applyNumberFormat="1" applyFont="1" applyFill="1" applyBorder="1"/>
    <xf numFmtId="188" fontId="7" fillId="5" borderId="6" xfId="1" applyNumberFormat="1" applyFont="1" applyFill="1" applyBorder="1"/>
    <xf numFmtId="187" fontId="6" fillId="0" borderId="6" xfId="1" applyNumberFormat="1" applyFont="1" applyBorder="1"/>
    <xf numFmtId="187" fontId="6" fillId="0" borderId="6" xfId="1" applyNumberFormat="1" applyFont="1" applyBorder="1" applyAlignment="1">
      <alignment horizontal="center"/>
    </xf>
    <xf numFmtId="187" fontId="6" fillId="6" borderId="6" xfId="1" applyNumberFormat="1" applyFont="1" applyFill="1" applyBorder="1"/>
    <xf numFmtId="187" fontId="6" fillId="7" borderId="6" xfId="1" applyNumberFormat="1" applyFont="1" applyFill="1" applyBorder="1"/>
    <xf numFmtId="188" fontId="6" fillId="5" borderId="6" xfId="1" applyNumberFormat="1" applyFont="1" applyFill="1" applyBorder="1"/>
    <xf numFmtId="188" fontId="6" fillId="10" borderId="6" xfId="1" applyNumberFormat="1" applyFont="1" applyFill="1" applyBorder="1"/>
    <xf numFmtId="188" fontId="6" fillId="0" borderId="6" xfId="3" applyNumberFormat="1" applyFont="1" applyFill="1" applyBorder="1"/>
    <xf numFmtId="188" fontId="6" fillId="0" borderId="6" xfId="1" applyNumberFormat="1" applyFont="1" applyFill="1" applyBorder="1"/>
    <xf numFmtId="188" fontId="6" fillId="8" borderId="6" xfId="3" applyNumberFormat="1" applyFont="1" applyFill="1" applyBorder="1"/>
    <xf numFmtId="188" fontId="6" fillId="8" borderId="6" xfId="1" applyNumberFormat="1" applyFont="1" applyFill="1" applyBorder="1"/>
    <xf numFmtId="188" fontId="6" fillId="10" borderId="6" xfId="3" applyNumberFormat="1" applyFont="1" applyFill="1" applyBorder="1" applyAlignment="1">
      <alignment horizontal="center"/>
    </xf>
    <xf numFmtId="188" fontId="6" fillId="10" borderId="6" xfId="1" applyNumberFormat="1" applyFont="1" applyFill="1" applyBorder="1" applyAlignment="1">
      <alignment horizontal="center"/>
    </xf>
    <xf numFmtId="187" fontId="6" fillId="8" borderId="6" xfId="3" applyNumberFormat="1" applyFont="1" applyFill="1" applyBorder="1"/>
    <xf numFmtId="187" fontId="6" fillId="8" borderId="6" xfId="1" applyNumberFormat="1" applyFont="1" applyFill="1" applyBorder="1"/>
    <xf numFmtId="188" fontId="6" fillId="6" borderId="24" xfId="3" applyNumberFormat="1" applyFont="1" applyFill="1" applyBorder="1"/>
    <xf numFmtId="188" fontId="6" fillId="6" borderId="24" xfId="1" applyNumberFormat="1" applyFont="1" applyFill="1" applyBorder="1"/>
    <xf numFmtId="188" fontId="6" fillId="6" borderId="24" xfId="1" applyNumberFormat="1" applyFont="1" applyFill="1" applyBorder="1" applyAlignment="1">
      <alignment horizontal="right"/>
    </xf>
    <xf numFmtId="187" fontId="6" fillId="7" borderId="24" xfId="1" applyNumberFormat="1" applyFont="1" applyFill="1" applyBorder="1"/>
    <xf numFmtId="188" fontId="5" fillId="5" borderId="5" xfId="3" applyNumberFormat="1" applyFont="1" applyFill="1" applyBorder="1"/>
    <xf numFmtId="188" fontId="5" fillId="5" borderId="5" xfId="1" applyNumberFormat="1" applyFont="1" applyFill="1" applyBorder="1"/>
    <xf numFmtId="0" fontId="7" fillId="6" borderId="20" xfId="0" applyFont="1" applyFill="1" applyBorder="1"/>
    <xf numFmtId="0" fontId="7" fillId="6" borderId="13" xfId="0" applyFont="1" applyFill="1" applyBorder="1"/>
    <xf numFmtId="0" fontId="7" fillId="6" borderId="5" xfId="0" applyFont="1" applyFill="1" applyBorder="1"/>
    <xf numFmtId="0" fontId="7" fillId="5" borderId="13" xfId="0" applyFont="1" applyFill="1" applyBorder="1"/>
    <xf numFmtId="43" fontId="7" fillId="5" borderId="6" xfId="1" applyFont="1" applyFill="1" applyBorder="1"/>
    <xf numFmtId="0" fontId="7" fillId="4" borderId="22" xfId="0" applyFont="1" applyFill="1" applyBorder="1"/>
    <xf numFmtId="43" fontId="7" fillId="4" borderId="6" xfId="1" applyFont="1" applyFill="1" applyBorder="1"/>
    <xf numFmtId="0" fontId="7" fillId="0" borderId="5" xfId="0" applyFont="1" applyBorder="1" applyAlignment="1">
      <alignment horizontal="center"/>
    </xf>
    <xf numFmtId="43" fontId="7" fillId="0" borderId="6" xfId="1" applyFont="1" applyBorder="1"/>
    <xf numFmtId="188" fontId="7" fillId="0" borderId="6" xfId="1" applyNumberFormat="1" applyFont="1" applyBorder="1" applyAlignment="1">
      <alignment vertical="center" wrapText="1"/>
    </xf>
    <xf numFmtId="0" fontId="7" fillId="0" borderId="6" xfId="0" applyFont="1" applyBorder="1" applyAlignment="1">
      <alignment horizontal="center"/>
    </xf>
    <xf numFmtId="0" fontId="7" fillId="6" borderId="6" xfId="0" applyFont="1" applyFill="1" applyBorder="1" applyAlignment="1">
      <alignment horizontal="center" vertical="center"/>
    </xf>
    <xf numFmtId="43" fontId="7" fillId="6" borderId="6" xfId="1" applyFont="1" applyFill="1" applyBorder="1" applyAlignment="1">
      <alignment horizontal="right"/>
    </xf>
    <xf numFmtId="188" fontId="7" fillId="6" borderId="6" xfId="1" applyNumberFormat="1" applyFont="1" applyFill="1" applyBorder="1" applyAlignment="1">
      <alignment horizontal="right" wrapText="1"/>
    </xf>
    <xf numFmtId="0" fontId="7" fillId="6" borderId="0" xfId="0" applyFont="1" applyFill="1"/>
    <xf numFmtId="188" fontId="7" fillId="0" borderId="6" xfId="1" applyNumberFormat="1" applyFont="1" applyBorder="1" applyAlignment="1">
      <alignment horizontal="center" vertical="center" wrapText="1"/>
    </xf>
    <xf numFmtId="43" fontId="7" fillId="6" borderId="6" xfId="1" applyFont="1" applyFill="1" applyBorder="1"/>
    <xf numFmtId="188" fontId="7" fillId="6" borderId="6" xfId="1" applyNumberFormat="1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/>
    </xf>
    <xf numFmtId="188" fontId="7" fillId="0" borderId="6" xfId="1" applyNumberFormat="1" applyFont="1" applyBorder="1"/>
    <xf numFmtId="0" fontId="7" fillId="6" borderId="6" xfId="0" applyFont="1" applyFill="1" applyBorder="1" applyAlignment="1">
      <alignment horizontal="center"/>
    </xf>
    <xf numFmtId="188" fontId="7" fillId="6" borderId="6" xfId="1" applyNumberFormat="1" applyFont="1" applyFill="1" applyBorder="1"/>
    <xf numFmtId="43" fontId="7" fillId="6" borderId="6" xfId="1" applyFont="1" applyFill="1" applyBorder="1" applyAlignment="1">
      <alignment horizontal="center"/>
    </xf>
    <xf numFmtId="0" fontId="6" fillId="7" borderId="6" xfId="0" applyFont="1" applyFill="1" applyBorder="1"/>
    <xf numFmtId="43" fontId="7" fillId="7" borderId="6" xfId="0" applyNumberFormat="1" applyFont="1" applyFill="1" applyBorder="1"/>
    <xf numFmtId="188" fontId="7" fillId="7" borderId="6" xfId="1" applyNumberFormat="1" applyFont="1" applyFill="1" applyBorder="1"/>
    <xf numFmtId="0" fontId="7" fillId="6" borderId="24" xfId="0" applyFont="1" applyFill="1" applyBorder="1" applyAlignment="1">
      <alignment horizontal="center" vertical="center"/>
    </xf>
    <xf numFmtId="43" fontId="7" fillId="6" borderId="24" xfId="1" applyFont="1" applyFill="1" applyBorder="1"/>
    <xf numFmtId="188" fontId="7" fillId="6" borderId="24" xfId="1" applyNumberFormat="1" applyFont="1" applyFill="1" applyBorder="1"/>
    <xf numFmtId="187" fontId="6" fillId="6" borderId="24" xfId="1" applyNumberFormat="1" applyFont="1" applyFill="1" applyBorder="1"/>
    <xf numFmtId="0" fontId="7" fillId="0" borderId="14" xfId="0" applyFont="1" applyBorder="1" applyAlignment="1">
      <alignment horizontal="center" vertical="center"/>
    </xf>
    <xf numFmtId="0" fontId="6" fillId="7" borderId="14" xfId="0" applyFont="1" applyFill="1" applyBorder="1"/>
    <xf numFmtId="43" fontId="7" fillId="7" borderId="14" xfId="0" applyNumberFormat="1" applyFont="1" applyFill="1" applyBorder="1"/>
    <xf numFmtId="188" fontId="6" fillId="7" borderId="14" xfId="1" applyNumberFormat="1" applyFont="1" applyFill="1" applyBorder="1"/>
    <xf numFmtId="188" fontId="6" fillId="7" borderId="14" xfId="1" applyNumberFormat="1" applyFont="1" applyFill="1" applyBorder="1" applyAlignment="1">
      <alignment horizontal="right"/>
    </xf>
    <xf numFmtId="187" fontId="6" fillId="7" borderId="14" xfId="1" applyNumberFormat="1" applyFont="1" applyFill="1" applyBorder="1"/>
    <xf numFmtId="0" fontId="7" fillId="11" borderId="0" xfId="0" applyFont="1" applyFill="1" applyAlignment="1">
      <alignment horizontal="center" vertical="center"/>
    </xf>
    <xf numFmtId="0" fontId="6" fillId="11" borderId="0" xfId="0" applyFont="1" applyFill="1"/>
    <xf numFmtId="43" fontId="7" fillId="11" borderId="0" xfId="0" applyNumberFormat="1" applyFont="1" applyFill="1"/>
    <xf numFmtId="188" fontId="6" fillId="11" borderId="0" xfId="1" applyNumberFormat="1" applyFont="1" applyFill="1" applyBorder="1"/>
    <xf numFmtId="188" fontId="6" fillId="11" borderId="0" xfId="1" applyNumberFormat="1" applyFont="1" applyFill="1" applyBorder="1" applyAlignment="1">
      <alignment horizontal="right"/>
    </xf>
    <xf numFmtId="187" fontId="6" fillId="11" borderId="0" xfId="1" applyNumberFormat="1" applyFont="1" applyFill="1" applyBorder="1"/>
    <xf numFmtId="0" fontId="7" fillId="5" borderId="14" xfId="0" applyFont="1" applyFill="1" applyBorder="1"/>
    <xf numFmtId="188" fontId="7" fillId="5" borderId="14" xfId="1" applyNumberFormat="1" applyFont="1" applyFill="1" applyBorder="1"/>
    <xf numFmtId="188" fontId="6" fillId="5" borderId="14" xfId="3" applyNumberFormat="1" applyFont="1" applyFill="1" applyBorder="1"/>
    <xf numFmtId="188" fontId="6" fillId="5" borderId="14" xfId="1" applyNumberFormat="1" applyFont="1" applyFill="1" applyBorder="1"/>
    <xf numFmtId="43" fontId="7" fillId="5" borderId="14" xfId="1" applyFont="1" applyFill="1" applyBorder="1"/>
    <xf numFmtId="0" fontId="7" fillId="4" borderId="5" xfId="0" applyFont="1" applyFill="1" applyBorder="1"/>
    <xf numFmtId="188" fontId="7" fillId="4" borderId="5" xfId="1" applyNumberFormat="1" applyFont="1" applyFill="1" applyBorder="1"/>
    <xf numFmtId="188" fontId="5" fillId="4" borderId="5" xfId="3" applyNumberFormat="1" applyFont="1" applyFill="1" applyBorder="1"/>
    <xf numFmtId="188" fontId="6" fillId="4" borderId="5" xfId="1" applyNumberFormat="1" applyFont="1" applyFill="1" applyBorder="1"/>
    <xf numFmtId="43" fontId="7" fillId="4" borderId="5" xfId="1" applyFont="1" applyFill="1" applyBorder="1"/>
    <xf numFmtId="0" fontId="7" fillId="10" borderId="13" xfId="0" applyFont="1" applyFill="1" applyBorder="1"/>
    <xf numFmtId="188" fontId="7" fillId="10" borderId="6" xfId="1" applyNumberFormat="1" applyFont="1" applyFill="1" applyBorder="1"/>
    <xf numFmtId="43" fontId="7" fillId="10" borderId="6" xfId="1" applyFont="1" applyFill="1" applyBorder="1"/>
    <xf numFmtId="0" fontId="6" fillId="9" borderId="6" xfId="0" applyFont="1" applyFill="1" applyBorder="1" applyAlignment="1">
      <alignment horizontal="left"/>
    </xf>
    <xf numFmtId="0" fontId="7" fillId="0" borderId="6" xfId="0" applyFont="1" applyBorder="1"/>
    <xf numFmtId="0" fontId="7" fillId="0" borderId="24" xfId="0" applyFont="1" applyBorder="1" applyAlignment="1">
      <alignment horizontal="center"/>
    </xf>
    <xf numFmtId="0" fontId="6" fillId="7" borderId="24" xfId="0" applyFont="1" applyFill="1" applyBorder="1"/>
    <xf numFmtId="0" fontId="7" fillId="7" borderId="24" xfId="0" applyFont="1" applyFill="1" applyBorder="1"/>
    <xf numFmtId="43" fontId="7" fillId="7" borderId="24" xfId="1" applyFont="1" applyFill="1" applyBorder="1"/>
    <xf numFmtId="188" fontId="6" fillId="7" borderId="24" xfId="1" applyNumberFormat="1" applyFont="1" applyFill="1" applyBorder="1" applyAlignment="1">
      <alignment vertical="center" wrapText="1"/>
    </xf>
    <xf numFmtId="0" fontId="7" fillId="5" borderId="22" xfId="0" applyFont="1" applyFill="1" applyBorder="1"/>
    <xf numFmtId="0" fontId="7" fillId="0" borderId="14" xfId="0" applyFont="1" applyBorder="1" applyAlignment="1">
      <alignment horizontal="center"/>
    </xf>
    <xf numFmtId="0" fontId="6" fillId="6" borderId="14" xfId="0" applyFont="1" applyFill="1" applyBorder="1"/>
    <xf numFmtId="0" fontId="6" fillId="6" borderId="14" xfId="0" applyFont="1" applyFill="1" applyBorder="1" applyAlignment="1">
      <alignment horizontal="center"/>
    </xf>
    <xf numFmtId="43" fontId="6" fillId="0" borderId="6" xfId="1" applyFont="1" applyBorder="1"/>
    <xf numFmtId="2" fontId="6" fillId="6" borderId="14" xfId="0" applyNumberFormat="1" applyFont="1" applyFill="1" applyBorder="1"/>
    <xf numFmtId="43" fontId="6" fillId="0" borderId="6" xfId="1" applyFont="1" applyBorder="1" applyAlignment="1">
      <alignment horizontal="center"/>
    </xf>
    <xf numFmtId="43" fontId="6" fillId="0" borderId="6" xfId="1" applyFont="1" applyBorder="1" applyAlignment="1">
      <alignment horizontal="right"/>
    </xf>
    <xf numFmtId="43" fontId="6" fillId="6" borderId="14" xfId="1" applyFont="1" applyFill="1" applyBorder="1" applyAlignment="1">
      <alignment horizontal="right" vertical="center"/>
    </xf>
    <xf numFmtId="43" fontId="7" fillId="7" borderId="6" xfId="1" applyFont="1" applyFill="1" applyBorder="1"/>
    <xf numFmtId="0" fontId="6" fillId="7" borderId="14" xfId="0" applyFont="1" applyFill="1" applyBorder="1" applyAlignment="1">
      <alignment horizontal="center"/>
    </xf>
    <xf numFmtId="43" fontId="6" fillId="7" borderId="6" xfId="1" applyFont="1" applyFill="1" applyBorder="1"/>
    <xf numFmtId="43" fontId="6" fillId="7" borderId="14" xfId="0" applyNumberFormat="1" applyFont="1" applyFill="1" applyBorder="1"/>
    <xf numFmtId="2" fontId="6" fillId="7" borderId="14" xfId="0" applyNumberFormat="1" applyFont="1" applyFill="1" applyBorder="1"/>
    <xf numFmtId="0" fontId="7" fillId="5" borderId="5" xfId="0" applyFont="1" applyFill="1" applyBorder="1"/>
    <xf numFmtId="188" fontId="7" fillId="5" borderId="5" xfId="1" applyNumberFormat="1" applyFont="1" applyFill="1" applyBorder="1"/>
    <xf numFmtId="43" fontId="7" fillId="5" borderId="5" xfId="1" applyFont="1" applyFill="1" applyBorder="1"/>
    <xf numFmtId="0" fontId="7" fillId="4" borderId="6" xfId="0" applyFont="1" applyFill="1" applyBorder="1"/>
    <xf numFmtId="188" fontId="7" fillId="4" borderId="6" xfId="1" applyNumberFormat="1" applyFont="1" applyFill="1" applyBorder="1"/>
    <xf numFmtId="0" fontId="7" fillId="10" borderId="6" xfId="0" applyFont="1" applyFill="1" applyBorder="1"/>
    <xf numFmtId="188" fontId="7" fillId="10" borderId="6" xfId="1" applyNumberFormat="1" applyFont="1" applyFill="1" applyBorder="1" applyAlignment="1">
      <alignment horizontal="center"/>
    </xf>
    <xf numFmtId="43" fontId="7" fillId="8" borderId="6" xfId="1" applyFont="1" applyFill="1" applyBorder="1"/>
    <xf numFmtId="188" fontId="6" fillId="8" borderId="6" xfId="1" applyNumberFormat="1" applyFont="1" applyFill="1" applyBorder="1" applyAlignment="1">
      <alignment vertical="center" wrapText="1"/>
    </xf>
    <xf numFmtId="188" fontId="7" fillId="10" borderId="6" xfId="1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3" fontId="7" fillId="0" borderId="24" xfId="1" applyFont="1" applyBorder="1"/>
    <xf numFmtId="188" fontId="7" fillId="0" borderId="24" xfId="1" applyNumberFormat="1" applyFont="1" applyBorder="1" applyAlignment="1">
      <alignment vertical="center" wrapText="1"/>
    </xf>
    <xf numFmtId="188" fontId="6" fillId="0" borderId="24" xfId="3" applyNumberFormat="1" applyFont="1" applyFill="1" applyBorder="1"/>
    <xf numFmtId="188" fontId="6" fillId="0" borderId="24" xfId="1" applyNumberFormat="1" applyFont="1" applyBorder="1" applyAlignment="1">
      <alignment horizontal="right"/>
    </xf>
    <xf numFmtId="187" fontId="6" fillId="0" borderId="24" xfId="1" applyNumberFormat="1" applyFont="1" applyBorder="1"/>
    <xf numFmtId="0" fontId="7" fillId="0" borderId="14" xfId="0" applyFont="1" applyBorder="1" applyAlignment="1">
      <alignment horizontal="center" vertical="top"/>
    </xf>
    <xf numFmtId="43" fontId="7" fillId="8" borderId="14" xfId="1" applyFont="1" applyFill="1" applyBorder="1" applyAlignment="1">
      <alignment horizontal="left" vertical="top" wrapText="1"/>
    </xf>
    <xf numFmtId="43" fontId="6" fillId="8" borderId="14" xfId="1" applyFont="1" applyFill="1" applyBorder="1"/>
    <xf numFmtId="187" fontId="6" fillId="8" borderId="14" xfId="3" applyNumberFormat="1" applyFont="1" applyFill="1" applyBorder="1"/>
    <xf numFmtId="187" fontId="6" fillId="8" borderId="14" xfId="1" applyNumberFormat="1" applyFont="1" applyFill="1" applyBorder="1" applyAlignment="1">
      <alignment horizontal="right"/>
    </xf>
    <xf numFmtId="187" fontId="6" fillId="8" borderId="14" xfId="1" applyNumberFormat="1" applyFont="1" applyFill="1" applyBorder="1"/>
    <xf numFmtId="0" fontId="7" fillId="0" borderId="0" xfId="0" applyFont="1" applyAlignment="1">
      <alignment horizontal="center" vertical="top"/>
    </xf>
    <xf numFmtId="43" fontId="7" fillId="11" borderId="0" xfId="1" applyFont="1" applyFill="1" applyBorder="1" applyAlignment="1">
      <alignment horizontal="left" vertical="top" wrapText="1"/>
    </xf>
    <xf numFmtId="187" fontId="6" fillId="11" borderId="0" xfId="3" applyNumberFormat="1" applyFont="1" applyFill="1" applyBorder="1"/>
    <xf numFmtId="187" fontId="6" fillId="11" borderId="0" xfId="1" applyNumberFormat="1" applyFont="1" applyFill="1" applyBorder="1" applyAlignment="1">
      <alignment horizontal="right"/>
    </xf>
    <xf numFmtId="0" fontId="7" fillId="10" borderId="14" xfId="0" applyFont="1" applyFill="1" applyBorder="1"/>
    <xf numFmtId="188" fontId="7" fillId="10" borderId="14" xfId="1" applyNumberFormat="1" applyFont="1" applyFill="1" applyBorder="1" applyAlignment="1">
      <alignment vertical="center" wrapText="1"/>
    </xf>
    <xf numFmtId="188" fontId="6" fillId="10" borderId="14" xfId="3" applyNumberFormat="1" applyFont="1" applyFill="1" applyBorder="1" applyAlignment="1">
      <alignment horizontal="center"/>
    </xf>
    <xf numFmtId="188" fontId="6" fillId="10" borderId="14" xfId="1" applyNumberFormat="1" applyFont="1" applyFill="1" applyBorder="1" applyAlignment="1">
      <alignment horizontal="center"/>
    </xf>
    <xf numFmtId="0" fontId="7" fillId="10" borderId="5" xfId="0" applyFont="1" applyFill="1" applyBorder="1"/>
    <xf numFmtId="188" fontId="7" fillId="10" borderId="5" xfId="1" applyNumberFormat="1" applyFont="1" applyFill="1" applyBorder="1" applyAlignment="1">
      <alignment vertical="center" wrapText="1"/>
    </xf>
    <xf numFmtId="188" fontId="6" fillId="10" borderId="5" xfId="3" applyNumberFormat="1" applyFont="1" applyFill="1" applyBorder="1"/>
    <xf numFmtId="188" fontId="6" fillId="10" borderId="5" xfId="1" applyNumberFormat="1" applyFont="1" applyFill="1" applyBorder="1"/>
    <xf numFmtId="0" fontId="7" fillId="0" borderId="6" xfId="0" applyFont="1" applyBorder="1" applyAlignment="1">
      <alignment horizontal="center" vertical="top"/>
    </xf>
    <xf numFmtId="43" fontId="7" fillId="8" borderId="6" xfId="1" applyFont="1" applyFill="1" applyBorder="1" applyAlignment="1">
      <alignment horizontal="left" vertical="top" wrapText="1"/>
    </xf>
    <xf numFmtId="43" fontId="6" fillId="8" borderId="6" xfId="1" applyFont="1" applyFill="1" applyBorder="1"/>
    <xf numFmtId="43" fontId="7" fillId="8" borderId="6" xfId="1" applyFont="1" applyFill="1" applyBorder="1" applyAlignment="1">
      <alignment horizontal="center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horizontal="left" vertical="top" wrapText="1"/>
    </xf>
    <xf numFmtId="187" fontId="6" fillId="0" borderId="0" xfId="1" applyNumberFormat="1" applyFont="1" applyFill="1" applyBorder="1"/>
    <xf numFmtId="43" fontId="7" fillId="0" borderId="0" xfId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3" borderId="11" xfId="0" applyFont="1" applyFill="1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/>
    <xf numFmtId="0" fontId="7" fillId="3" borderId="13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0" borderId="5" xfId="0" applyFont="1" applyBorder="1"/>
    <xf numFmtId="43" fontId="7" fillId="0" borderId="6" xfId="1" applyFont="1" applyBorder="1" applyAlignment="1">
      <alignment horizontal="center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43" fontId="7" fillId="6" borderId="6" xfId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6" borderId="6" xfId="0" applyFont="1" applyFill="1" applyBorder="1"/>
    <xf numFmtId="0" fontId="7" fillId="7" borderId="6" xfId="0" applyFont="1" applyFill="1" applyBorder="1"/>
    <xf numFmtId="43" fontId="7" fillId="7" borderId="6" xfId="1" applyFont="1" applyFill="1" applyBorder="1" applyAlignment="1">
      <alignment horizontal="center"/>
    </xf>
    <xf numFmtId="0" fontId="7" fillId="6" borderId="24" xfId="0" applyFont="1" applyFill="1" applyBorder="1" applyAlignment="1">
      <alignment vertical="center"/>
    </xf>
    <xf numFmtId="0" fontId="7" fillId="0" borderId="24" xfId="0" applyFont="1" applyBorder="1" applyAlignment="1">
      <alignment vertical="center"/>
    </xf>
    <xf numFmtId="43" fontId="7" fillId="6" borderId="24" xfId="1" applyFont="1" applyFill="1" applyBorder="1" applyAlignment="1">
      <alignment horizontal="center" vertical="center" wrapText="1"/>
    </xf>
    <xf numFmtId="0" fontId="7" fillId="7" borderId="14" xfId="0" applyFont="1" applyFill="1" applyBorder="1"/>
    <xf numFmtId="43" fontId="7" fillId="7" borderId="14" xfId="1" applyFont="1" applyFill="1" applyBorder="1" applyAlignment="1">
      <alignment horizontal="center"/>
    </xf>
    <xf numFmtId="0" fontId="7" fillId="11" borderId="0" xfId="0" applyFont="1" applyFill="1"/>
    <xf numFmtId="43" fontId="7" fillId="11" borderId="0" xfId="1" applyFont="1" applyFill="1" applyBorder="1" applyAlignment="1">
      <alignment horizontal="center"/>
    </xf>
    <xf numFmtId="0" fontId="7" fillId="8" borderId="6" xfId="0" applyFont="1" applyFill="1" applyBorder="1"/>
    <xf numFmtId="0" fontId="7" fillId="0" borderId="24" xfId="0" applyFont="1" applyBorder="1"/>
    <xf numFmtId="43" fontId="7" fillId="0" borderId="24" xfId="1" applyFont="1" applyBorder="1" applyAlignment="1">
      <alignment horizontal="center"/>
    </xf>
    <xf numFmtId="0" fontId="7" fillId="8" borderId="14" xfId="0" applyFont="1" applyFill="1" applyBorder="1" applyAlignment="1">
      <alignment horizontal="left" vertical="center"/>
    </xf>
    <xf numFmtId="3" fontId="7" fillId="8" borderId="14" xfId="0" applyNumberFormat="1" applyFont="1" applyFill="1" applyBorder="1" applyAlignment="1">
      <alignment horizontal="left" vertical="top" wrapText="1"/>
    </xf>
    <xf numFmtId="43" fontId="7" fillId="8" borderId="14" xfId="1" applyFont="1" applyFill="1" applyBorder="1" applyAlignment="1">
      <alignment horizontal="center"/>
    </xf>
    <xf numFmtId="0" fontId="7" fillId="11" borderId="0" xfId="0" applyFont="1" applyFill="1" applyAlignment="1">
      <alignment horizontal="left" vertical="center"/>
    </xf>
    <xf numFmtId="3" fontId="7" fillId="11" borderId="0" xfId="0" applyNumberFormat="1" applyFont="1" applyFill="1" applyAlignment="1">
      <alignment horizontal="left" vertical="top" wrapText="1"/>
    </xf>
    <xf numFmtId="43" fontId="7" fillId="10" borderId="14" xfId="1" applyFont="1" applyFill="1" applyBorder="1"/>
    <xf numFmtId="43" fontId="7" fillId="10" borderId="5" xfId="1" applyFont="1" applyFill="1" applyBorder="1"/>
    <xf numFmtId="0" fontId="7" fillId="8" borderId="6" xfId="0" applyFont="1" applyFill="1" applyBorder="1" applyAlignment="1">
      <alignment vertical="center"/>
    </xf>
    <xf numFmtId="3" fontId="7" fillId="8" borderId="6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right"/>
    </xf>
    <xf numFmtId="189" fontId="6" fillId="11" borderId="21" xfId="1" applyNumberFormat="1" applyFont="1" applyFill="1" applyBorder="1" applyAlignment="1">
      <alignment horizontal="center" vertical="center"/>
    </xf>
    <xf numFmtId="189" fontId="6" fillId="11" borderId="26" xfId="1" applyNumberFormat="1" applyFont="1" applyFill="1" applyBorder="1" applyAlignment="1">
      <alignment horizontal="center" vertical="center"/>
    </xf>
    <xf numFmtId="0" fontId="6" fillId="11" borderId="21" xfId="1" applyNumberFormat="1" applyFont="1" applyFill="1" applyBorder="1" applyAlignment="1">
      <alignment horizontal="center" vertical="center"/>
    </xf>
    <xf numFmtId="0" fontId="6" fillId="11" borderId="26" xfId="1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3" xfId="0" applyFont="1" applyFill="1" applyBorder="1" applyAlignment="1">
      <alignment horizontal="left"/>
    </xf>
    <xf numFmtId="0" fontId="6" fillId="10" borderId="23" xfId="0" applyFont="1" applyFill="1" applyBorder="1" applyAlignment="1">
      <alignment horizontal="left"/>
    </xf>
    <xf numFmtId="0" fontId="6" fillId="10" borderId="25" xfId="0" applyFont="1" applyFill="1" applyBorder="1" applyAlignment="1">
      <alignment horizontal="left"/>
    </xf>
    <xf numFmtId="0" fontId="6" fillId="10" borderId="22" xfId="0" applyFont="1" applyFill="1" applyBorder="1" applyAlignment="1">
      <alignment horizontal="left"/>
    </xf>
    <xf numFmtId="0" fontId="6" fillId="5" borderId="1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13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25" xfId="0" applyFont="1" applyFill="1" applyBorder="1" applyAlignment="1">
      <alignment horizontal="left"/>
    </xf>
    <xf numFmtId="0" fontId="6" fillId="4" borderId="22" xfId="0" applyFont="1" applyFill="1" applyBorder="1" applyAlignment="1">
      <alignment horizontal="left"/>
    </xf>
    <xf numFmtId="0" fontId="8" fillId="5" borderId="18" xfId="2" applyFont="1" applyFill="1" applyBorder="1" applyAlignment="1">
      <alignment horizontal="left" vertical="top" wrapText="1"/>
    </xf>
    <xf numFmtId="0" fontId="8" fillId="5" borderId="19" xfId="2" applyFont="1" applyFill="1" applyBorder="1" applyAlignment="1">
      <alignment horizontal="left" vertical="top" wrapText="1"/>
    </xf>
    <xf numFmtId="0" fontId="8" fillId="5" borderId="20" xfId="2" applyFont="1" applyFill="1" applyBorder="1" applyAlignment="1">
      <alignment horizontal="left" vertical="top" wrapText="1"/>
    </xf>
    <xf numFmtId="0" fontId="7" fillId="0" borderId="12" xfId="0" applyFont="1" applyBorder="1"/>
    <xf numFmtId="0" fontId="7" fillId="0" borderId="1" xfId="0" applyFont="1" applyBorder="1"/>
    <xf numFmtId="0" fontId="7" fillId="0" borderId="13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 applyAlignment="1">
      <alignment horizontal="center" vertical="center" wrapText="1"/>
    </xf>
    <xf numFmtId="0" fontId="7" fillId="0" borderId="0" xfId="0" applyFont="1"/>
    <xf numFmtId="0" fontId="7" fillId="0" borderId="11" xfId="0" applyFont="1" applyBorder="1"/>
    <xf numFmtId="0" fontId="7" fillId="0" borderId="10" xfId="0" applyFont="1" applyBorder="1"/>
    <xf numFmtId="0" fontId="6" fillId="0" borderId="0" xfId="0" applyFont="1" applyAlignment="1">
      <alignment horizontal="center" vertical="center" wrapText="1"/>
    </xf>
    <xf numFmtId="0" fontId="7" fillId="0" borderId="3" xfId="0" applyFont="1" applyBorder="1"/>
    <xf numFmtId="0" fontId="7" fillId="2" borderId="10" xfId="0" applyFont="1" applyFill="1" applyBorder="1" applyAlignment="1">
      <alignment horizontal="center" vertical="center"/>
    </xf>
    <xf numFmtId="0" fontId="7" fillId="3" borderId="10" xfId="0" applyFont="1" applyFill="1" applyBorder="1"/>
    <xf numFmtId="0" fontId="7" fillId="2" borderId="15" xfId="0" applyFont="1" applyFill="1" applyBorder="1" applyAlignment="1">
      <alignment horizontal="center" vertical="center" wrapText="1"/>
    </xf>
    <xf numFmtId="0" fontId="7" fillId="3" borderId="16" xfId="0" applyFont="1" applyFill="1" applyBorder="1"/>
    <xf numFmtId="0" fontId="7" fillId="3" borderId="17" xfId="0" applyFont="1" applyFill="1" applyBorder="1"/>
    <xf numFmtId="0" fontId="7" fillId="2" borderId="11" xfId="0" applyFont="1" applyFill="1" applyBorder="1" applyAlignment="1">
      <alignment horizontal="center" vertical="center" wrapText="1"/>
    </xf>
    <xf numFmtId="0" fontId="7" fillId="3" borderId="11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3" borderId="4" xfId="0" applyFont="1" applyFill="1" applyBorder="1"/>
    <xf numFmtId="0" fontId="7" fillId="3" borderId="5" xfId="0" applyFont="1" applyFill="1" applyBorder="1"/>
    <xf numFmtId="0" fontId="7" fillId="3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4" fontId="5" fillId="6" borderId="18" xfId="2" applyNumberFormat="1" applyFont="1" applyFill="1" applyBorder="1" applyAlignment="1">
      <alignment horizontal="center" vertical="top"/>
    </xf>
    <xf numFmtId="4" fontId="5" fillId="6" borderId="19" xfId="2" applyNumberFormat="1" applyFont="1" applyFill="1" applyBorder="1" applyAlignment="1">
      <alignment horizontal="center" vertical="top"/>
    </xf>
    <xf numFmtId="4" fontId="5" fillId="6" borderId="20" xfId="2" applyNumberFormat="1" applyFont="1" applyFill="1" applyBorder="1" applyAlignment="1">
      <alignment horizontal="center" vertical="top"/>
    </xf>
    <xf numFmtId="0" fontId="6" fillId="5" borderId="18" xfId="0" applyFont="1" applyFill="1" applyBorder="1" applyAlignment="1">
      <alignment horizontal="left"/>
    </xf>
    <xf numFmtId="0" fontId="6" fillId="5" borderId="19" xfId="0" applyFont="1" applyFill="1" applyBorder="1" applyAlignment="1">
      <alignment horizontal="left"/>
    </xf>
    <xf numFmtId="0" fontId="6" fillId="5" borderId="20" xfId="0" applyFont="1" applyFill="1" applyBorder="1" applyAlignment="1">
      <alignment horizontal="left"/>
    </xf>
    <xf numFmtId="0" fontId="6" fillId="4" borderId="18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0" xfId="0" applyFont="1" applyFill="1" applyBorder="1" applyAlignment="1">
      <alignment horizontal="left"/>
    </xf>
    <xf numFmtId="0" fontId="8" fillId="5" borderId="14" xfId="2" applyFont="1" applyFill="1" applyBorder="1" applyAlignment="1">
      <alignment horizontal="left" vertical="top" wrapText="1"/>
    </xf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576943</xdr:colOff>
      <xdr:row>68</xdr:row>
      <xdr:rowOff>0</xdr:rowOff>
    </xdr:from>
    <xdr:to>
      <xdr:col>4</xdr:col>
      <xdr:colOff>587828</xdr:colOff>
      <xdr:row>72</xdr:row>
      <xdr:rowOff>272143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0F96CB4-1CD6-4EDC-2CCB-C71EC01A2615}"/>
            </a:ext>
          </a:extLst>
        </xdr:cNvPr>
        <xdr:cNvSpPr txBox="1"/>
      </xdr:nvSpPr>
      <xdr:spPr>
        <a:xfrm>
          <a:off x="3341914" y="18179143"/>
          <a:ext cx="3320143" cy="16981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ผู้ตรวจรายงาน</a:t>
          </a:r>
        </a:p>
        <a:p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(ชิงชัย  เฉยชาญ)</a:t>
          </a:r>
        </a:p>
        <a:p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สว.อก.สภ.สว่างอารมณ์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816429</xdr:colOff>
      <xdr:row>68</xdr:row>
      <xdr:rowOff>0</xdr:rowOff>
    </xdr:from>
    <xdr:to>
      <xdr:col>9</xdr:col>
      <xdr:colOff>1121229</xdr:colOff>
      <xdr:row>72</xdr:row>
      <xdr:rowOff>272143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360692C-912F-4B3D-80E6-E715920510A7}"/>
            </a:ext>
          </a:extLst>
        </xdr:cNvPr>
        <xdr:cNvSpPr txBox="1"/>
      </xdr:nvSpPr>
      <xdr:spPr>
        <a:xfrm>
          <a:off x="8850086" y="18179143"/>
          <a:ext cx="3407229" cy="16981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2000"/>
        </a:p>
        <a:p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ผู้ตรวจรายงาน</a:t>
          </a:r>
        </a:p>
        <a:p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(ไกรฤกษ์  เกตุจิตร)</a:t>
          </a:r>
        </a:p>
        <a:p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ผกก.สภ.สว่างอารมณ์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1349830</xdr:colOff>
      <xdr:row>67</xdr:row>
      <xdr:rowOff>289634</xdr:rowOff>
    </xdr:from>
    <xdr:to>
      <xdr:col>2</xdr:col>
      <xdr:colOff>2287361</xdr:colOff>
      <xdr:row>70</xdr:row>
      <xdr:rowOff>281214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3E0D12B-F52B-3A77-4FEC-5F36F5B57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1" y="18153091"/>
          <a:ext cx="936171" cy="971294"/>
        </a:xfrm>
        <a:prstGeom prst="rect">
          <a:avLst/>
        </a:prstGeom>
      </xdr:spPr>
    </xdr:pic>
    <xdr:clientData/>
  </xdr:twoCellAnchor>
  <xdr:twoCellAnchor editAs="oneCell">
    <xdr:from>
      <xdr:col>7</xdr:col>
      <xdr:colOff>337457</xdr:colOff>
      <xdr:row>69</xdr:row>
      <xdr:rowOff>174172</xdr:rowOff>
    </xdr:from>
    <xdr:to>
      <xdr:col>8</xdr:col>
      <xdr:colOff>828588</xdr:colOff>
      <xdr:row>70</xdr:row>
      <xdr:rowOff>268062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21432FA4-5F98-043B-A814-D9BF1C503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5257" y="18669001"/>
          <a:ext cx="1525274" cy="442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2"/>
  <sheetViews>
    <sheetView tabSelected="1" view="pageBreakPreview" zoomScale="60" zoomScaleNormal="80" workbookViewId="0">
      <selection sqref="A1:J3"/>
    </sheetView>
  </sheetViews>
  <sheetFormatPr defaultColWidth="12.59765625" defaultRowHeight="15" customHeight="1" x14ac:dyDescent="0.6"/>
  <cols>
    <col min="1" max="1" width="7.09765625" style="1" customWidth="1"/>
    <col min="2" max="2" width="29.19921875" style="1" customWidth="1"/>
    <col min="3" max="3" width="31" style="1" customWidth="1"/>
    <col min="4" max="4" width="18.59765625" style="1" customWidth="1"/>
    <col min="5" max="6" width="12.8984375" style="1" customWidth="1"/>
    <col min="7" max="9" width="13.59765625" style="1" customWidth="1"/>
    <col min="10" max="10" width="62.296875" style="1" customWidth="1"/>
    <col min="11" max="26" width="11.8984375" style="1" customWidth="1"/>
    <col min="27" max="16384" width="12.59765625" style="1"/>
  </cols>
  <sheetData>
    <row r="1" spans="1:18" ht="26.4" customHeight="1" x14ac:dyDescent="0.6">
      <c r="A1" s="232" t="s">
        <v>47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8" ht="26.4" customHeight="1" x14ac:dyDescent="0.6">
      <c r="A2" s="229"/>
      <c r="B2" s="229"/>
      <c r="C2" s="229"/>
      <c r="D2" s="229"/>
      <c r="E2" s="229"/>
      <c r="F2" s="229"/>
      <c r="G2" s="229"/>
      <c r="H2" s="229"/>
      <c r="I2" s="229"/>
      <c r="J2" s="229"/>
    </row>
    <row r="3" spans="1:18" ht="26.4" customHeight="1" x14ac:dyDescent="0.6">
      <c r="A3" s="223"/>
      <c r="B3" s="229"/>
      <c r="C3" s="223"/>
      <c r="D3" s="233"/>
      <c r="E3" s="223"/>
      <c r="F3" s="233"/>
      <c r="G3" s="233"/>
      <c r="H3" s="233"/>
      <c r="I3" s="233"/>
      <c r="J3" s="223"/>
    </row>
    <row r="4" spans="1:18" ht="25.5" customHeight="1" x14ac:dyDescent="0.6">
      <c r="A4" s="234" t="s">
        <v>13</v>
      </c>
      <c r="B4" s="236" t="s">
        <v>28</v>
      </c>
      <c r="C4" s="239" t="s">
        <v>29</v>
      </c>
      <c r="D4" s="165"/>
      <c r="E4" s="241" t="s">
        <v>42</v>
      </c>
      <c r="F4" s="244" t="s">
        <v>31</v>
      </c>
      <c r="G4" s="245"/>
      <c r="H4" s="166"/>
      <c r="I4" s="167"/>
      <c r="J4" s="241" t="s">
        <v>33</v>
      </c>
    </row>
    <row r="5" spans="1:18" ht="25.5" customHeight="1" x14ac:dyDescent="0.6">
      <c r="A5" s="235"/>
      <c r="B5" s="237"/>
      <c r="C5" s="240"/>
      <c r="D5" s="166" t="s">
        <v>30</v>
      </c>
      <c r="E5" s="242"/>
      <c r="F5" s="246"/>
      <c r="G5" s="247"/>
      <c r="H5" s="166" t="s">
        <v>37</v>
      </c>
      <c r="I5" s="169" t="s">
        <v>32</v>
      </c>
      <c r="J5" s="242"/>
    </row>
    <row r="6" spans="1:18" ht="25.5" customHeight="1" x14ac:dyDescent="0.6">
      <c r="A6" s="235"/>
      <c r="B6" s="238"/>
      <c r="C6" s="240"/>
      <c r="D6" s="168"/>
      <c r="E6" s="243"/>
      <c r="F6" s="248"/>
      <c r="G6" s="249"/>
      <c r="H6" s="171"/>
      <c r="I6" s="170"/>
      <c r="J6" s="243"/>
    </row>
    <row r="7" spans="1:18" ht="25.5" customHeight="1" x14ac:dyDescent="0.6">
      <c r="A7" s="250" t="s">
        <v>25</v>
      </c>
      <c r="B7" s="251"/>
      <c r="C7" s="252"/>
      <c r="D7" s="47"/>
      <c r="E7" s="48"/>
      <c r="F7" s="172" t="s">
        <v>36</v>
      </c>
      <c r="G7" s="172" t="s">
        <v>35</v>
      </c>
      <c r="H7" s="49"/>
      <c r="I7" s="49"/>
      <c r="J7" s="49"/>
    </row>
    <row r="8" spans="1:18" ht="28.35" customHeight="1" x14ac:dyDescent="0.6">
      <c r="A8" s="253" t="s">
        <v>15</v>
      </c>
      <c r="B8" s="254"/>
      <c r="C8" s="255"/>
      <c r="D8" s="50"/>
      <c r="E8" s="51"/>
      <c r="F8" s="51"/>
      <c r="G8" s="51"/>
      <c r="H8" s="51"/>
      <c r="I8" s="51"/>
      <c r="J8" s="51"/>
    </row>
    <row r="9" spans="1:18" ht="25.5" customHeight="1" x14ac:dyDescent="0.6">
      <c r="A9" s="256" t="s">
        <v>10</v>
      </c>
      <c r="B9" s="257"/>
      <c r="C9" s="258"/>
      <c r="D9" s="52"/>
      <c r="E9" s="53"/>
      <c r="F9" s="53"/>
      <c r="G9" s="53"/>
      <c r="H9" s="53"/>
      <c r="I9" s="53"/>
      <c r="J9" s="53"/>
    </row>
    <row r="10" spans="1:18" ht="25.5" customHeight="1" x14ac:dyDescent="0.6">
      <c r="A10" s="54">
        <v>1</v>
      </c>
      <c r="B10" s="173" t="s">
        <v>0</v>
      </c>
      <c r="C10" s="173" t="s">
        <v>53</v>
      </c>
      <c r="D10" s="55">
        <v>1080000</v>
      </c>
      <c r="E10" s="56">
        <v>20160</v>
      </c>
      <c r="F10" s="11">
        <v>5040</v>
      </c>
      <c r="G10" s="12">
        <v>5040</v>
      </c>
      <c r="H10" s="13">
        <f>E10-F10-G10</f>
        <v>10080</v>
      </c>
      <c r="I10" s="27">
        <f>SUM(G10+F10)/E10*100</f>
        <v>50</v>
      </c>
      <c r="J10" s="174" t="s">
        <v>34</v>
      </c>
      <c r="N10" s="225"/>
      <c r="O10" s="226"/>
      <c r="P10" s="226"/>
      <c r="Q10" s="226"/>
      <c r="R10" s="227"/>
    </row>
    <row r="11" spans="1:18" ht="25.5" customHeight="1" x14ac:dyDescent="0.6">
      <c r="A11" s="57">
        <v>2</v>
      </c>
      <c r="B11" s="103" t="s">
        <v>6</v>
      </c>
      <c r="C11" s="103" t="s">
        <v>53</v>
      </c>
      <c r="D11" s="55">
        <v>55300</v>
      </c>
      <c r="E11" s="56">
        <v>55300</v>
      </c>
      <c r="F11" s="11">
        <v>900</v>
      </c>
      <c r="G11" s="12">
        <v>2400</v>
      </c>
      <c r="H11" s="13">
        <f t="shared" ref="H11:H58" si="0">E11-F11-G11</f>
        <v>52000</v>
      </c>
      <c r="I11" s="27">
        <f>SUM(G11+F11)/E11*100</f>
        <v>5.9674502712477393</v>
      </c>
      <c r="J11" s="174" t="s">
        <v>34</v>
      </c>
      <c r="N11" s="228"/>
      <c r="O11" s="229"/>
      <c r="P11" s="229"/>
      <c r="Q11" s="229"/>
      <c r="R11" s="230"/>
    </row>
    <row r="12" spans="1:18" ht="25.5" customHeight="1" x14ac:dyDescent="0.6">
      <c r="A12" s="57">
        <v>3</v>
      </c>
      <c r="B12" s="103" t="s">
        <v>7</v>
      </c>
      <c r="C12" s="103" t="s">
        <v>53</v>
      </c>
      <c r="D12" s="55">
        <v>400</v>
      </c>
      <c r="E12" s="56">
        <v>400</v>
      </c>
      <c r="F12" s="11">
        <v>0</v>
      </c>
      <c r="G12" s="12">
        <v>0</v>
      </c>
      <c r="H12" s="13">
        <f t="shared" si="0"/>
        <v>400</v>
      </c>
      <c r="I12" s="27">
        <f>SUM(G12+F12)/E12*100</f>
        <v>0</v>
      </c>
      <c r="J12" s="174" t="s">
        <v>34</v>
      </c>
      <c r="N12" s="228"/>
      <c r="O12" s="229"/>
      <c r="P12" s="229"/>
      <c r="Q12" s="229"/>
      <c r="R12" s="230"/>
    </row>
    <row r="13" spans="1:18" ht="25.5" customHeight="1" x14ac:dyDescent="0.6">
      <c r="A13" s="57">
        <v>4</v>
      </c>
      <c r="B13" s="103" t="s">
        <v>8</v>
      </c>
      <c r="C13" s="103" t="s">
        <v>53</v>
      </c>
      <c r="D13" s="55">
        <v>2800</v>
      </c>
      <c r="E13" s="56">
        <v>2800</v>
      </c>
      <c r="F13" s="11">
        <v>0</v>
      </c>
      <c r="G13" s="12">
        <v>0</v>
      </c>
      <c r="H13" s="13">
        <f t="shared" si="0"/>
        <v>2800</v>
      </c>
      <c r="I13" s="27">
        <f t="shared" ref="I13:I58" si="1">SUM(G13+F13)/E13*100</f>
        <v>0</v>
      </c>
      <c r="J13" s="174" t="s">
        <v>34</v>
      </c>
      <c r="N13" s="228"/>
      <c r="O13" s="229"/>
      <c r="P13" s="229"/>
      <c r="Q13" s="229"/>
      <c r="R13" s="230"/>
    </row>
    <row r="14" spans="1:18" ht="25.5" customHeight="1" x14ac:dyDescent="0.6">
      <c r="A14" s="57">
        <v>5</v>
      </c>
      <c r="B14" s="103" t="s">
        <v>9</v>
      </c>
      <c r="C14" s="103" t="s">
        <v>53</v>
      </c>
      <c r="D14" s="55">
        <v>28900</v>
      </c>
      <c r="E14" s="56">
        <v>28900</v>
      </c>
      <c r="F14" s="11">
        <v>0</v>
      </c>
      <c r="G14" s="12">
        <v>12000</v>
      </c>
      <c r="H14" s="13">
        <f t="shared" si="0"/>
        <v>16900</v>
      </c>
      <c r="I14" s="27">
        <f t="shared" si="1"/>
        <v>41.522491349480966</v>
      </c>
      <c r="J14" s="174" t="s">
        <v>34</v>
      </c>
      <c r="N14" s="228"/>
      <c r="O14" s="229"/>
      <c r="P14" s="229"/>
      <c r="Q14" s="229"/>
      <c r="R14" s="230"/>
    </row>
    <row r="15" spans="1:18" s="61" customFormat="1" ht="46.8" x14ac:dyDescent="0.6">
      <c r="A15" s="58">
        <v>6</v>
      </c>
      <c r="B15" s="175" t="s">
        <v>1</v>
      </c>
      <c r="C15" s="176" t="s">
        <v>53</v>
      </c>
      <c r="D15" s="59">
        <v>103200</v>
      </c>
      <c r="E15" s="60">
        <v>711360</v>
      </c>
      <c r="F15" s="18">
        <v>168480</v>
      </c>
      <c r="G15" s="21">
        <v>168480</v>
      </c>
      <c r="H15" s="22">
        <f t="shared" si="0"/>
        <v>374400</v>
      </c>
      <c r="I15" s="29">
        <f t="shared" si="1"/>
        <v>47.368421052631575</v>
      </c>
      <c r="J15" s="177" t="s">
        <v>55</v>
      </c>
      <c r="N15" s="231"/>
      <c r="O15" s="229"/>
      <c r="P15" s="229"/>
      <c r="Q15" s="229"/>
      <c r="R15" s="230"/>
    </row>
    <row r="16" spans="1:18" ht="46.8" x14ac:dyDescent="0.6">
      <c r="A16" s="57">
        <v>7</v>
      </c>
      <c r="B16" s="103" t="s">
        <v>2</v>
      </c>
      <c r="C16" s="103" t="s">
        <v>53</v>
      </c>
      <c r="D16" s="55">
        <v>21200</v>
      </c>
      <c r="E16" s="62" t="s">
        <v>43</v>
      </c>
      <c r="F16" s="19" t="s">
        <v>43</v>
      </c>
      <c r="G16" s="20" t="s">
        <v>43</v>
      </c>
      <c r="H16" s="20" t="s">
        <v>43</v>
      </c>
      <c r="I16" s="28" t="s">
        <v>43</v>
      </c>
      <c r="J16" s="177" t="s">
        <v>56</v>
      </c>
      <c r="N16" s="222"/>
      <c r="O16" s="223"/>
      <c r="P16" s="223"/>
      <c r="Q16" s="223"/>
      <c r="R16" s="224"/>
    </row>
    <row r="17" spans="1:16" s="61" customFormat="1" ht="46.8" x14ac:dyDescent="0.6">
      <c r="A17" s="58">
        <v>8</v>
      </c>
      <c r="B17" s="178" t="s">
        <v>44</v>
      </c>
      <c r="C17" s="179" t="s">
        <v>53</v>
      </c>
      <c r="D17" s="63">
        <v>3410</v>
      </c>
      <c r="E17" s="64">
        <v>4497</v>
      </c>
      <c r="F17" s="23" t="s">
        <v>43</v>
      </c>
      <c r="G17" s="22">
        <v>3410</v>
      </c>
      <c r="H17" s="22">
        <f>E17-G17</f>
        <v>1087</v>
      </c>
      <c r="I17" s="29">
        <f>G17/E17*100</f>
        <v>75.828329997776294</v>
      </c>
      <c r="J17" s="177" t="s">
        <v>57</v>
      </c>
    </row>
    <row r="18" spans="1:16" ht="46.8" x14ac:dyDescent="0.6">
      <c r="A18" s="65">
        <v>9</v>
      </c>
      <c r="B18" s="179" t="s">
        <v>3</v>
      </c>
      <c r="C18" s="179" t="s">
        <v>53</v>
      </c>
      <c r="D18" s="55">
        <v>47000</v>
      </c>
      <c r="E18" s="66">
        <v>68400</v>
      </c>
      <c r="F18" s="11">
        <v>11400</v>
      </c>
      <c r="G18" s="12">
        <v>17100</v>
      </c>
      <c r="H18" s="13">
        <f t="shared" si="0"/>
        <v>39900</v>
      </c>
      <c r="I18" s="27">
        <f t="shared" si="1"/>
        <v>41.666666666666671</v>
      </c>
      <c r="J18" s="177" t="s">
        <v>58</v>
      </c>
      <c r="L18" s="225"/>
      <c r="M18" s="226"/>
      <c r="N18" s="226"/>
      <c r="O18" s="226"/>
      <c r="P18" s="227"/>
    </row>
    <row r="19" spans="1:16" s="61" customFormat="1" ht="25.5" customHeight="1" x14ac:dyDescent="0.6">
      <c r="A19" s="67">
        <v>10</v>
      </c>
      <c r="B19" s="180" t="s">
        <v>48</v>
      </c>
      <c r="C19" s="103" t="s">
        <v>53</v>
      </c>
      <c r="D19" s="63">
        <v>1100</v>
      </c>
      <c r="E19" s="68">
        <v>1100</v>
      </c>
      <c r="F19" s="18">
        <v>200</v>
      </c>
      <c r="G19" s="21">
        <v>0</v>
      </c>
      <c r="H19" s="22">
        <f t="shared" si="0"/>
        <v>900</v>
      </c>
      <c r="I19" s="29">
        <f t="shared" si="1"/>
        <v>18.181818181818183</v>
      </c>
      <c r="J19" s="69" t="s">
        <v>34</v>
      </c>
      <c r="L19" s="228"/>
      <c r="M19" s="229"/>
      <c r="N19" s="229"/>
      <c r="O19" s="229"/>
      <c r="P19" s="230"/>
    </row>
    <row r="20" spans="1:16" s="61" customFormat="1" ht="46.8" x14ac:dyDescent="0.6">
      <c r="A20" s="58">
        <v>11</v>
      </c>
      <c r="B20" s="178" t="s">
        <v>49</v>
      </c>
      <c r="C20" s="103" t="s">
        <v>53</v>
      </c>
      <c r="D20" s="63">
        <v>8200</v>
      </c>
      <c r="E20" s="68">
        <v>30560</v>
      </c>
      <c r="F20" s="18">
        <v>4494</v>
      </c>
      <c r="G20" s="21">
        <v>7266</v>
      </c>
      <c r="H20" s="22">
        <f t="shared" si="0"/>
        <v>18800</v>
      </c>
      <c r="I20" s="29">
        <f t="shared" si="1"/>
        <v>38.481675392670155</v>
      </c>
      <c r="J20" s="177" t="s">
        <v>52</v>
      </c>
      <c r="L20" s="231"/>
      <c r="M20" s="229"/>
      <c r="N20" s="229"/>
      <c r="O20" s="229"/>
      <c r="P20" s="230"/>
    </row>
    <row r="21" spans="1:16" s="61" customFormat="1" ht="46.8" x14ac:dyDescent="0.6">
      <c r="A21" s="58">
        <v>12</v>
      </c>
      <c r="B21" s="178" t="s">
        <v>45</v>
      </c>
      <c r="C21" s="179" t="s">
        <v>53</v>
      </c>
      <c r="D21" s="69" t="s">
        <v>43</v>
      </c>
      <c r="E21" s="68">
        <v>8387.73</v>
      </c>
      <c r="F21" s="23" t="s">
        <v>43</v>
      </c>
      <c r="G21" s="21">
        <v>8387.73</v>
      </c>
      <c r="H21" s="22">
        <v>0</v>
      </c>
      <c r="I21" s="29">
        <f>E21/G21*100</f>
        <v>100</v>
      </c>
      <c r="J21" s="177" t="s">
        <v>59</v>
      </c>
      <c r="L21" s="231"/>
      <c r="M21" s="229"/>
      <c r="N21" s="229"/>
      <c r="O21" s="229"/>
      <c r="P21" s="230"/>
    </row>
    <row r="22" spans="1:16" s="61" customFormat="1" ht="70.2" x14ac:dyDescent="0.6">
      <c r="A22" s="58">
        <v>13</v>
      </c>
      <c r="B22" s="178" t="s">
        <v>46</v>
      </c>
      <c r="C22" s="179" t="s">
        <v>53</v>
      </c>
      <c r="D22" s="63">
        <v>1459300</v>
      </c>
      <c r="E22" s="68">
        <v>1565973</v>
      </c>
      <c r="F22" s="18">
        <v>268000</v>
      </c>
      <c r="G22" s="21">
        <v>387000</v>
      </c>
      <c r="H22" s="22">
        <f t="shared" ref="H22" si="2">E22-F22-G22</f>
        <v>910973</v>
      </c>
      <c r="I22" s="29">
        <f>SUM(G22+F22)/E22*100</f>
        <v>41.827030223381882</v>
      </c>
      <c r="J22" s="177" t="s">
        <v>60</v>
      </c>
      <c r="L22" s="222"/>
      <c r="M22" s="223"/>
      <c r="N22" s="223"/>
      <c r="O22" s="223"/>
      <c r="P22" s="224"/>
    </row>
    <row r="23" spans="1:16" ht="25.5" customHeight="1" x14ac:dyDescent="0.6">
      <c r="A23" s="57">
        <v>14</v>
      </c>
      <c r="B23" s="103" t="s">
        <v>50</v>
      </c>
      <c r="C23" s="103" t="s">
        <v>53</v>
      </c>
      <c r="D23" s="55">
        <v>5900</v>
      </c>
      <c r="E23" s="62" t="s">
        <v>43</v>
      </c>
      <c r="F23" s="19" t="s">
        <v>43</v>
      </c>
      <c r="G23" s="20" t="s">
        <v>43</v>
      </c>
      <c r="H23" s="20" t="s">
        <v>43</v>
      </c>
      <c r="I23" s="28" t="s">
        <v>43</v>
      </c>
      <c r="J23" s="174" t="s">
        <v>34</v>
      </c>
    </row>
    <row r="24" spans="1:16" s="61" customFormat="1" ht="25.5" customHeight="1" x14ac:dyDescent="0.6">
      <c r="A24" s="67">
        <v>15</v>
      </c>
      <c r="B24" s="180" t="s">
        <v>51</v>
      </c>
      <c r="C24" s="103" t="s">
        <v>53</v>
      </c>
      <c r="D24" s="63">
        <v>11100</v>
      </c>
      <c r="E24" s="68">
        <v>11100</v>
      </c>
      <c r="F24" s="18">
        <v>1325</v>
      </c>
      <c r="G24" s="21">
        <v>2225</v>
      </c>
      <c r="H24" s="22">
        <f t="shared" si="0"/>
        <v>7550</v>
      </c>
      <c r="I24" s="29">
        <f t="shared" si="1"/>
        <v>31.981981981981981</v>
      </c>
      <c r="J24" s="69" t="s">
        <v>34</v>
      </c>
    </row>
    <row r="25" spans="1:16" ht="25.5" customHeight="1" x14ac:dyDescent="0.6">
      <c r="A25" s="57"/>
      <c r="B25" s="70" t="s">
        <v>4</v>
      </c>
      <c r="C25" s="181"/>
      <c r="D25" s="71">
        <f>SUM(D10:D24)</f>
        <v>2827810</v>
      </c>
      <c r="E25" s="72">
        <f>SUM(E10:E24)</f>
        <v>2508937.73</v>
      </c>
      <c r="F25" s="24">
        <f>SUM(F10:F24)</f>
        <v>459839</v>
      </c>
      <c r="G25" s="24">
        <f>SUM(G10:G24)</f>
        <v>613308.73</v>
      </c>
      <c r="H25" s="24">
        <f>SUM(H10:H24)</f>
        <v>1435790</v>
      </c>
      <c r="I25" s="30">
        <f t="shared" si="1"/>
        <v>42.772991819131356</v>
      </c>
      <c r="J25" s="182"/>
    </row>
    <row r="26" spans="1:16" s="61" customFormat="1" ht="46.8" x14ac:dyDescent="0.6">
      <c r="A26" s="73">
        <v>16</v>
      </c>
      <c r="B26" s="183" t="s">
        <v>5</v>
      </c>
      <c r="C26" s="184" t="s">
        <v>53</v>
      </c>
      <c r="D26" s="74">
        <v>61200</v>
      </c>
      <c r="E26" s="75">
        <v>380072.27</v>
      </c>
      <c r="F26" s="41">
        <v>94525.21</v>
      </c>
      <c r="G26" s="42">
        <v>74762.600000000006</v>
      </c>
      <c r="H26" s="43">
        <f t="shared" si="0"/>
        <v>210784.46</v>
      </c>
      <c r="I26" s="76">
        <f t="shared" si="1"/>
        <v>44.540952698285508</v>
      </c>
      <c r="J26" s="185" t="s">
        <v>61</v>
      </c>
    </row>
    <row r="27" spans="1:16" ht="25.5" customHeight="1" x14ac:dyDescent="0.6">
      <c r="A27" s="77"/>
      <c r="B27" s="78" t="s">
        <v>11</v>
      </c>
      <c r="C27" s="186"/>
      <c r="D27" s="79">
        <f>SUM(D25:D26)</f>
        <v>2889010</v>
      </c>
      <c r="E27" s="80">
        <f>SUM(E25:E26)</f>
        <v>2889010</v>
      </c>
      <c r="F27" s="80">
        <f>SUM(F25:F26)</f>
        <v>554364.21</v>
      </c>
      <c r="G27" s="80">
        <f>SUM(G25:G26)</f>
        <v>688071.33</v>
      </c>
      <c r="H27" s="81">
        <f>E27-(F27+G27)</f>
        <v>1646574.46</v>
      </c>
      <c r="I27" s="82">
        <f t="shared" si="1"/>
        <v>43.005581150636381</v>
      </c>
      <c r="J27" s="187"/>
    </row>
    <row r="28" spans="1:16" ht="25.5" customHeight="1" x14ac:dyDescent="0.6">
      <c r="A28" s="83"/>
      <c r="B28" s="84"/>
      <c r="C28" s="188"/>
      <c r="D28" s="85"/>
      <c r="E28" s="203">
        <v>2</v>
      </c>
      <c r="F28" s="203"/>
      <c r="G28" s="86"/>
      <c r="H28" s="87"/>
      <c r="I28" s="88"/>
      <c r="J28" s="189"/>
    </row>
    <row r="29" spans="1:16" ht="25.5" customHeight="1" x14ac:dyDescent="0.6">
      <c r="A29" s="83"/>
      <c r="B29" s="84"/>
      <c r="C29" s="188"/>
      <c r="D29" s="85"/>
      <c r="E29" s="204"/>
      <c r="F29" s="204"/>
      <c r="G29" s="86"/>
      <c r="H29" s="87"/>
      <c r="I29" s="88"/>
      <c r="J29" s="189"/>
    </row>
    <row r="30" spans="1:16" ht="25.5" customHeight="1" x14ac:dyDescent="0.6">
      <c r="A30" s="259" t="s">
        <v>14</v>
      </c>
      <c r="B30" s="259"/>
      <c r="C30" s="259"/>
      <c r="D30" s="89"/>
      <c r="E30" s="90"/>
      <c r="F30" s="91"/>
      <c r="G30" s="90"/>
      <c r="H30" s="91"/>
      <c r="I30" s="92"/>
      <c r="J30" s="93"/>
    </row>
    <row r="31" spans="1:16" ht="25.5" customHeight="1" x14ac:dyDescent="0.6">
      <c r="A31" s="207" t="s">
        <v>12</v>
      </c>
      <c r="B31" s="208"/>
      <c r="C31" s="209"/>
      <c r="D31" s="94"/>
      <c r="E31" s="95"/>
      <c r="F31" s="96"/>
      <c r="G31" s="95"/>
      <c r="H31" s="96"/>
      <c r="I31" s="97"/>
      <c r="J31" s="98"/>
    </row>
    <row r="32" spans="1:16" ht="25.5" customHeight="1" x14ac:dyDescent="0.6">
      <c r="A32" s="210" t="s">
        <v>54</v>
      </c>
      <c r="B32" s="211"/>
      <c r="C32" s="212"/>
      <c r="D32" s="99"/>
      <c r="E32" s="100"/>
      <c r="F32" s="7"/>
      <c r="G32" s="100"/>
      <c r="H32" s="7"/>
      <c r="I32" s="32"/>
      <c r="J32" s="101"/>
    </row>
    <row r="33" spans="1:18" ht="25.5" customHeight="1" x14ac:dyDescent="0.6">
      <c r="A33" s="57"/>
      <c r="B33" s="102" t="s">
        <v>16</v>
      </c>
      <c r="C33" s="103"/>
      <c r="D33" s="103"/>
      <c r="E33" s="66"/>
      <c r="F33" s="2"/>
      <c r="G33" s="3"/>
      <c r="H33" s="4"/>
      <c r="I33" s="27"/>
      <c r="J33" s="55"/>
    </row>
    <row r="34" spans="1:18" ht="25.5" customHeight="1" x14ac:dyDescent="0.6">
      <c r="A34" s="57">
        <v>17</v>
      </c>
      <c r="B34" s="103" t="s">
        <v>27</v>
      </c>
      <c r="C34" s="103" t="s">
        <v>53</v>
      </c>
      <c r="D34" s="55">
        <v>66800</v>
      </c>
      <c r="E34" s="56">
        <v>66800</v>
      </c>
      <c r="F34" s="18">
        <v>33400</v>
      </c>
      <c r="G34" s="21">
        <v>0</v>
      </c>
      <c r="H34" s="22">
        <f t="shared" si="0"/>
        <v>33400</v>
      </c>
      <c r="I34" s="27">
        <f t="shared" si="1"/>
        <v>50</v>
      </c>
      <c r="J34" s="174" t="s">
        <v>34</v>
      </c>
    </row>
    <row r="35" spans="1:18" ht="25.5" customHeight="1" x14ac:dyDescent="0.6">
      <c r="A35" s="104"/>
      <c r="B35" s="105" t="s">
        <v>11</v>
      </c>
      <c r="C35" s="106"/>
      <c r="D35" s="107">
        <f>SUM(D34:D34)</f>
        <v>66800</v>
      </c>
      <c r="E35" s="108">
        <f>SUM(E34:E34)</f>
        <v>66800</v>
      </c>
      <c r="F35" s="41">
        <v>33400</v>
      </c>
      <c r="G35" s="42">
        <v>0</v>
      </c>
      <c r="H35" s="43">
        <f t="shared" si="0"/>
        <v>33400</v>
      </c>
      <c r="I35" s="44">
        <f t="shared" si="1"/>
        <v>50</v>
      </c>
      <c r="J35" s="107"/>
    </row>
    <row r="36" spans="1:18" ht="25.5" customHeight="1" x14ac:dyDescent="0.6">
      <c r="A36" s="219" t="s">
        <v>62</v>
      </c>
      <c r="B36" s="220"/>
      <c r="C36" s="221"/>
      <c r="D36" s="109"/>
      <c r="E36" s="26"/>
      <c r="F36" s="25"/>
      <c r="G36" s="26"/>
      <c r="H36" s="25"/>
      <c r="I36" s="31"/>
      <c r="J36" s="51"/>
    </row>
    <row r="37" spans="1:18" ht="25.5" customHeight="1" x14ac:dyDescent="0.6">
      <c r="A37" s="110">
        <v>18</v>
      </c>
      <c r="B37" s="111" t="s">
        <v>63</v>
      </c>
      <c r="C37" s="103" t="s">
        <v>53</v>
      </c>
      <c r="D37" s="55">
        <v>7500</v>
      </c>
      <c r="E37" s="55">
        <v>7500</v>
      </c>
      <c r="F37" s="112" t="s">
        <v>43</v>
      </c>
      <c r="G37" s="113">
        <v>7500</v>
      </c>
      <c r="H37" s="13">
        <v>0</v>
      </c>
      <c r="I37" s="114">
        <f>G37/E37*100</f>
        <v>100</v>
      </c>
      <c r="J37" s="174" t="s">
        <v>34</v>
      </c>
    </row>
    <row r="38" spans="1:18" ht="25.5" customHeight="1" x14ac:dyDescent="0.6">
      <c r="A38" s="110">
        <v>19</v>
      </c>
      <c r="B38" s="111" t="s">
        <v>64</v>
      </c>
      <c r="C38" s="103" t="s">
        <v>53</v>
      </c>
      <c r="D38" s="55">
        <v>3000</v>
      </c>
      <c r="E38" s="55">
        <v>3000</v>
      </c>
      <c r="F38" s="112" t="s">
        <v>43</v>
      </c>
      <c r="G38" s="115" t="s">
        <v>43</v>
      </c>
      <c r="H38" s="116">
        <v>3000</v>
      </c>
      <c r="I38" s="114">
        <v>0</v>
      </c>
      <c r="J38" s="174" t="s">
        <v>34</v>
      </c>
    </row>
    <row r="39" spans="1:18" ht="25.5" customHeight="1" x14ac:dyDescent="0.6">
      <c r="A39" s="110">
        <v>20</v>
      </c>
      <c r="B39" s="111" t="s">
        <v>65</v>
      </c>
      <c r="C39" s="103" t="s">
        <v>53</v>
      </c>
      <c r="D39" s="55">
        <v>25000</v>
      </c>
      <c r="E39" s="55">
        <v>25000</v>
      </c>
      <c r="F39" s="112" t="s">
        <v>43</v>
      </c>
      <c r="G39" s="115" t="s">
        <v>43</v>
      </c>
      <c r="H39" s="116">
        <v>25000</v>
      </c>
      <c r="I39" s="114">
        <v>0</v>
      </c>
      <c r="J39" s="174" t="s">
        <v>34</v>
      </c>
    </row>
    <row r="40" spans="1:18" ht="25.5" customHeight="1" x14ac:dyDescent="0.6">
      <c r="A40" s="110">
        <v>21</v>
      </c>
      <c r="B40" s="111" t="s">
        <v>66</v>
      </c>
      <c r="C40" s="103" t="s">
        <v>53</v>
      </c>
      <c r="D40" s="55">
        <v>22500</v>
      </c>
      <c r="E40" s="55">
        <v>22500</v>
      </c>
      <c r="F40" s="112" t="s">
        <v>43</v>
      </c>
      <c r="G40" s="113">
        <v>4500</v>
      </c>
      <c r="H40" s="117">
        <f>E40-G40</f>
        <v>18000</v>
      </c>
      <c r="I40" s="114">
        <f t="shared" ref="I40:I42" si="3">G40/E40*100</f>
        <v>20</v>
      </c>
      <c r="J40" s="174" t="s">
        <v>34</v>
      </c>
    </row>
    <row r="41" spans="1:18" ht="25.5" customHeight="1" x14ac:dyDescent="0.6">
      <c r="A41" s="110">
        <v>22</v>
      </c>
      <c r="B41" s="111" t="s">
        <v>46</v>
      </c>
      <c r="C41" s="103" t="s">
        <v>53</v>
      </c>
      <c r="D41" s="55">
        <v>20000</v>
      </c>
      <c r="E41" s="55">
        <v>20000</v>
      </c>
      <c r="F41" s="112" t="s">
        <v>43</v>
      </c>
      <c r="G41" s="113">
        <v>4000</v>
      </c>
      <c r="H41" s="117">
        <f t="shared" ref="H41" si="4">E41-G41</f>
        <v>16000</v>
      </c>
      <c r="I41" s="114">
        <f t="shared" si="3"/>
        <v>20</v>
      </c>
      <c r="J41" s="174" t="s">
        <v>34</v>
      </c>
    </row>
    <row r="42" spans="1:18" ht="25.5" customHeight="1" x14ac:dyDescent="0.6">
      <c r="A42" s="110"/>
      <c r="B42" s="78" t="s">
        <v>18</v>
      </c>
      <c r="C42" s="78"/>
      <c r="D42" s="118">
        <f>SUM(D37:D41)</f>
        <v>78000</v>
      </c>
      <c r="E42" s="118">
        <f>SUM(E37:E41)</f>
        <v>78000</v>
      </c>
      <c r="F42" s="119" t="s">
        <v>43</v>
      </c>
      <c r="G42" s="120">
        <f>SUM(G37:G41)</f>
        <v>16000</v>
      </c>
      <c r="H42" s="121">
        <f>E42-G42</f>
        <v>62000</v>
      </c>
      <c r="I42" s="122">
        <f t="shared" si="3"/>
        <v>20.512820512820511</v>
      </c>
      <c r="J42" s="78"/>
    </row>
    <row r="43" spans="1:18" ht="28.35" customHeight="1" x14ac:dyDescent="0.6">
      <c r="A43" s="213" t="s">
        <v>26</v>
      </c>
      <c r="B43" s="214"/>
      <c r="C43" s="215"/>
      <c r="D43" s="123"/>
      <c r="E43" s="124"/>
      <c r="F43" s="45"/>
      <c r="G43" s="46"/>
      <c r="H43" s="46"/>
      <c r="I43" s="46"/>
      <c r="J43" s="125"/>
    </row>
    <row r="44" spans="1:18" ht="27.9" customHeight="1" x14ac:dyDescent="0.6">
      <c r="A44" s="216" t="s">
        <v>17</v>
      </c>
      <c r="B44" s="217"/>
      <c r="C44" s="218"/>
      <c r="D44" s="126"/>
      <c r="E44" s="127"/>
      <c r="F44" s="5"/>
      <c r="G44" s="6"/>
      <c r="H44" s="6"/>
      <c r="I44" s="6"/>
      <c r="J44" s="53"/>
    </row>
    <row r="45" spans="1:18" ht="25.5" customHeight="1" x14ac:dyDescent="0.6">
      <c r="A45" s="57"/>
      <c r="B45" s="128" t="s">
        <v>24</v>
      </c>
      <c r="C45" s="128"/>
      <c r="D45" s="128"/>
      <c r="E45" s="129"/>
      <c r="F45" s="9"/>
      <c r="G45" s="10"/>
      <c r="H45" s="10"/>
      <c r="I45" s="10"/>
      <c r="J45" s="101"/>
    </row>
    <row r="46" spans="1:18" ht="25.5" customHeight="1" x14ac:dyDescent="0.6">
      <c r="A46" s="57"/>
      <c r="B46" s="128" t="s">
        <v>23</v>
      </c>
      <c r="C46" s="128"/>
      <c r="D46" s="128"/>
      <c r="E46" s="100"/>
      <c r="F46" s="7"/>
      <c r="G46" s="8"/>
      <c r="H46" s="10"/>
      <c r="I46" s="10"/>
      <c r="J46" s="101"/>
      <c r="N46" s="225"/>
      <c r="O46" s="226"/>
      <c r="P46" s="226"/>
      <c r="Q46" s="226"/>
      <c r="R46" s="227"/>
    </row>
    <row r="47" spans="1:18" ht="25.5" customHeight="1" x14ac:dyDescent="0.6">
      <c r="A47" s="57">
        <v>23</v>
      </c>
      <c r="B47" s="103" t="s">
        <v>19</v>
      </c>
      <c r="C47" s="103" t="s">
        <v>38</v>
      </c>
      <c r="D47" s="55">
        <v>14400</v>
      </c>
      <c r="E47" s="56">
        <f>12000+2400</f>
        <v>14400</v>
      </c>
      <c r="F47" s="33">
        <v>0</v>
      </c>
      <c r="G47" s="34">
        <v>14400</v>
      </c>
      <c r="H47" s="13">
        <f t="shared" si="0"/>
        <v>0</v>
      </c>
      <c r="I47" s="27">
        <f t="shared" si="1"/>
        <v>100</v>
      </c>
      <c r="J47" s="174" t="s">
        <v>34</v>
      </c>
      <c r="N47" s="228"/>
      <c r="O47" s="229"/>
      <c r="P47" s="229"/>
      <c r="Q47" s="229"/>
      <c r="R47" s="230"/>
    </row>
    <row r="48" spans="1:18" ht="25.5" customHeight="1" x14ac:dyDescent="0.6">
      <c r="A48" s="57">
        <v>24</v>
      </c>
      <c r="B48" s="103" t="s">
        <v>20</v>
      </c>
      <c r="C48" s="103" t="s">
        <v>38</v>
      </c>
      <c r="D48" s="55">
        <v>8400</v>
      </c>
      <c r="E48" s="56">
        <f>7000+1400</f>
        <v>8400</v>
      </c>
      <c r="F48" s="33">
        <v>0</v>
      </c>
      <c r="G48" s="34">
        <v>8400</v>
      </c>
      <c r="H48" s="13">
        <f t="shared" si="0"/>
        <v>0</v>
      </c>
      <c r="I48" s="27">
        <f t="shared" si="1"/>
        <v>100</v>
      </c>
      <c r="J48" s="174" t="s">
        <v>34</v>
      </c>
      <c r="N48" s="228"/>
      <c r="O48" s="229"/>
      <c r="P48" s="229"/>
      <c r="Q48" s="229"/>
      <c r="R48" s="230"/>
    </row>
    <row r="49" spans="1:18" ht="25.5" customHeight="1" x14ac:dyDescent="0.6">
      <c r="A49" s="57">
        <v>25</v>
      </c>
      <c r="B49" s="103" t="s">
        <v>21</v>
      </c>
      <c r="C49" s="103" t="s">
        <v>38</v>
      </c>
      <c r="D49" s="55">
        <v>10800</v>
      </c>
      <c r="E49" s="56">
        <f>3600+7200</f>
        <v>10800</v>
      </c>
      <c r="F49" s="33">
        <v>0</v>
      </c>
      <c r="G49" s="34">
        <v>10800</v>
      </c>
      <c r="H49" s="13">
        <f t="shared" si="0"/>
        <v>0</v>
      </c>
      <c r="I49" s="27">
        <f t="shared" si="1"/>
        <v>100</v>
      </c>
      <c r="J49" s="174" t="s">
        <v>34</v>
      </c>
      <c r="N49" s="228"/>
      <c r="O49" s="229"/>
      <c r="P49" s="229"/>
      <c r="Q49" s="229"/>
      <c r="R49" s="230"/>
    </row>
    <row r="50" spans="1:18" ht="25.5" customHeight="1" x14ac:dyDescent="0.6">
      <c r="A50" s="57">
        <v>26</v>
      </c>
      <c r="B50" s="103" t="s">
        <v>22</v>
      </c>
      <c r="C50" s="103" t="s">
        <v>38</v>
      </c>
      <c r="D50" s="55">
        <v>44230</v>
      </c>
      <c r="E50" s="56">
        <f>5300+2080+5000+8000+5000+650+8000+4200+3000+3000</f>
        <v>44230</v>
      </c>
      <c r="F50" s="33">
        <v>0</v>
      </c>
      <c r="G50" s="34">
        <v>44230</v>
      </c>
      <c r="H50" s="13">
        <f t="shared" si="0"/>
        <v>0</v>
      </c>
      <c r="I50" s="27">
        <f t="shared" si="1"/>
        <v>100</v>
      </c>
      <c r="J50" s="174" t="s">
        <v>34</v>
      </c>
      <c r="N50" s="228"/>
      <c r="O50" s="229"/>
      <c r="P50" s="229"/>
      <c r="Q50" s="229"/>
      <c r="R50" s="230"/>
    </row>
    <row r="51" spans="1:18" ht="25.5" customHeight="1" x14ac:dyDescent="0.6">
      <c r="A51" s="57"/>
      <c r="B51" s="190" t="s">
        <v>18</v>
      </c>
      <c r="C51" s="190"/>
      <c r="D51" s="130">
        <f>SUM(D47:D50)</f>
        <v>77830</v>
      </c>
      <c r="E51" s="131">
        <f>SUM(E47:E50)</f>
        <v>77830</v>
      </c>
      <c r="F51" s="35">
        <v>0</v>
      </c>
      <c r="G51" s="36">
        <f>SUM(G47:G50)</f>
        <v>77830</v>
      </c>
      <c r="H51" s="13">
        <f t="shared" si="0"/>
        <v>0</v>
      </c>
      <c r="I51" s="27">
        <f t="shared" si="1"/>
        <v>100</v>
      </c>
      <c r="J51" s="160" t="s">
        <v>34</v>
      </c>
      <c r="N51" s="228"/>
      <c r="O51" s="229"/>
      <c r="P51" s="229"/>
      <c r="Q51" s="229"/>
      <c r="R51" s="230"/>
    </row>
    <row r="52" spans="1:18" ht="25.5" customHeight="1" x14ac:dyDescent="0.6">
      <c r="A52" s="57"/>
      <c r="B52" s="128" t="s">
        <v>39</v>
      </c>
      <c r="C52" s="128"/>
      <c r="D52" s="128"/>
      <c r="E52" s="132"/>
      <c r="F52" s="37"/>
      <c r="G52" s="38"/>
      <c r="H52" s="37"/>
      <c r="I52" s="38"/>
      <c r="J52" s="101"/>
      <c r="N52" s="228"/>
      <c r="O52" s="229"/>
      <c r="P52" s="229"/>
      <c r="Q52" s="229"/>
      <c r="R52" s="230"/>
    </row>
    <row r="53" spans="1:18" ht="25.5" customHeight="1" x14ac:dyDescent="0.6">
      <c r="A53" s="57"/>
      <c r="B53" s="128" t="s">
        <v>40</v>
      </c>
      <c r="C53" s="128"/>
      <c r="D53" s="128"/>
      <c r="E53" s="132"/>
      <c r="F53" s="7"/>
      <c r="G53" s="8"/>
      <c r="H53" s="7"/>
      <c r="I53" s="8"/>
      <c r="J53" s="101"/>
      <c r="N53" s="228"/>
      <c r="O53" s="229"/>
      <c r="P53" s="229"/>
      <c r="Q53" s="229"/>
      <c r="R53" s="230"/>
    </row>
    <row r="54" spans="1:18" ht="25.5" customHeight="1" x14ac:dyDescent="0.6">
      <c r="A54" s="57">
        <v>27</v>
      </c>
      <c r="B54" s="103" t="s">
        <v>19</v>
      </c>
      <c r="C54" s="103" t="s">
        <v>53</v>
      </c>
      <c r="D54" s="55">
        <v>14400</v>
      </c>
      <c r="E54" s="56">
        <v>14400</v>
      </c>
      <c r="F54" s="33">
        <v>0</v>
      </c>
      <c r="G54" s="33">
        <v>0</v>
      </c>
      <c r="H54" s="13">
        <f t="shared" si="0"/>
        <v>14400</v>
      </c>
      <c r="I54" s="27">
        <f t="shared" si="1"/>
        <v>0</v>
      </c>
      <c r="J54" s="174" t="s">
        <v>34</v>
      </c>
      <c r="N54" s="133"/>
    </row>
    <row r="55" spans="1:18" ht="25.5" customHeight="1" x14ac:dyDescent="0.6">
      <c r="A55" s="57">
        <v>28</v>
      </c>
      <c r="B55" s="103" t="s">
        <v>20</v>
      </c>
      <c r="C55" s="103" t="s">
        <v>53</v>
      </c>
      <c r="D55" s="55">
        <v>8400</v>
      </c>
      <c r="E55" s="56">
        <v>8400</v>
      </c>
      <c r="F55" s="33">
        <v>0</v>
      </c>
      <c r="G55" s="33">
        <v>0</v>
      </c>
      <c r="H55" s="13">
        <f t="shared" si="0"/>
        <v>8400</v>
      </c>
      <c r="I55" s="27">
        <f t="shared" si="1"/>
        <v>0</v>
      </c>
      <c r="J55" s="174" t="s">
        <v>34</v>
      </c>
      <c r="N55" s="133"/>
    </row>
    <row r="56" spans="1:18" ht="25.5" customHeight="1" x14ac:dyDescent="0.6">
      <c r="A56" s="57">
        <v>29</v>
      </c>
      <c r="B56" s="103" t="s">
        <v>21</v>
      </c>
      <c r="C56" s="103" t="s">
        <v>53</v>
      </c>
      <c r="D56" s="55">
        <v>10800</v>
      </c>
      <c r="E56" s="56">
        <v>10800</v>
      </c>
      <c r="F56" s="33">
        <v>0</v>
      </c>
      <c r="G56" s="33">
        <v>0</v>
      </c>
      <c r="H56" s="13">
        <f t="shared" si="0"/>
        <v>10800</v>
      </c>
      <c r="I56" s="27">
        <f t="shared" si="1"/>
        <v>0</v>
      </c>
      <c r="J56" s="174" t="s">
        <v>34</v>
      </c>
      <c r="N56" s="133"/>
    </row>
    <row r="57" spans="1:18" ht="25.5" customHeight="1" x14ac:dyDescent="0.6">
      <c r="A57" s="57">
        <v>30</v>
      </c>
      <c r="B57" s="191" t="s">
        <v>22</v>
      </c>
      <c r="C57" s="191" t="s">
        <v>53</v>
      </c>
      <c r="D57" s="134">
        <v>27250</v>
      </c>
      <c r="E57" s="135">
        <v>27250</v>
      </c>
      <c r="F57" s="136">
        <v>0</v>
      </c>
      <c r="G57" s="136">
        <v>0</v>
      </c>
      <c r="H57" s="137">
        <f t="shared" si="0"/>
        <v>27250</v>
      </c>
      <c r="I57" s="138">
        <f t="shared" si="1"/>
        <v>0</v>
      </c>
      <c r="J57" s="192" t="s">
        <v>34</v>
      </c>
      <c r="N57" s="133"/>
    </row>
    <row r="58" spans="1:18" ht="25.5" customHeight="1" x14ac:dyDescent="0.6">
      <c r="A58" s="139"/>
      <c r="B58" s="193" t="s">
        <v>18</v>
      </c>
      <c r="C58" s="194"/>
      <c r="D58" s="140">
        <f>SUM(D54:D57)</f>
        <v>60850</v>
      </c>
      <c r="E58" s="141">
        <f>SUM(E54:E57)</f>
        <v>60850</v>
      </c>
      <c r="F58" s="142">
        <v>0</v>
      </c>
      <c r="G58" s="142">
        <v>0</v>
      </c>
      <c r="H58" s="143">
        <f t="shared" si="0"/>
        <v>60850</v>
      </c>
      <c r="I58" s="144">
        <f t="shared" si="1"/>
        <v>0</v>
      </c>
      <c r="J58" s="195"/>
      <c r="L58" s="222"/>
      <c r="M58" s="223"/>
      <c r="N58" s="223"/>
      <c r="O58" s="223"/>
      <c r="P58" s="224"/>
    </row>
    <row r="59" spans="1:18" ht="25.5" customHeight="1" x14ac:dyDescent="0.6">
      <c r="A59" s="145"/>
      <c r="B59" s="196"/>
      <c r="C59" s="197"/>
      <c r="D59" s="146"/>
      <c r="E59" s="205">
        <v>3</v>
      </c>
      <c r="F59" s="205"/>
      <c r="G59" s="147"/>
      <c r="H59" s="148"/>
      <c r="I59" s="88"/>
      <c r="J59" s="189"/>
    </row>
    <row r="60" spans="1:18" ht="25.5" customHeight="1" x14ac:dyDescent="0.6">
      <c r="A60" s="145"/>
      <c r="B60" s="196"/>
      <c r="C60" s="197"/>
      <c r="D60" s="146"/>
      <c r="E60" s="206"/>
      <c r="F60" s="206"/>
      <c r="G60" s="147"/>
      <c r="H60" s="148"/>
      <c r="I60" s="88"/>
      <c r="J60" s="189"/>
    </row>
    <row r="61" spans="1:18" ht="25.5" customHeight="1" x14ac:dyDescent="0.6">
      <c r="A61" s="110"/>
      <c r="B61" s="149" t="s">
        <v>41</v>
      </c>
      <c r="C61" s="149"/>
      <c r="D61" s="149"/>
      <c r="E61" s="150"/>
      <c r="F61" s="151"/>
      <c r="G61" s="152"/>
      <c r="H61" s="151"/>
      <c r="I61" s="152"/>
      <c r="J61" s="198"/>
    </row>
    <row r="62" spans="1:18" ht="25.5" customHeight="1" x14ac:dyDescent="0.6">
      <c r="A62" s="54"/>
      <c r="B62" s="153"/>
      <c r="C62" s="153"/>
      <c r="D62" s="153"/>
      <c r="E62" s="154"/>
      <c r="F62" s="155"/>
      <c r="G62" s="156"/>
      <c r="H62" s="155"/>
      <c r="I62" s="156"/>
      <c r="J62" s="199"/>
    </row>
    <row r="63" spans="1:18" ht="25.5" customHeight="1" x14ac:dyDescent="0.6">
      <c r="A63" s="57">
        <v>31</v>
      </c>
      <c r="B63" s="103" t="s">
        <v>19</v>
      </c>
      <c r="C63" s="103" t="s">
        <v>53</v>
      </c>
      <c r="D63" s="55">
        <v>13200</v>
      </c>
      <c r="E63" s="56">
        <v>13200</v>
      </c>
      <c r="F63" s="33">
        <v>0</v>
      </c>
      <c r="G63" s="33">
        <v>0</v>
      </c>
      <c r="H63" s="34">
        <v>13200</v>
      </c>
      <c r="I63" s="27">
        <f t="shared" ref="I63:I67" si="5">SUM(G63+F63)/E63*100</f>
        <v>0</v>
      </c>
      <c r="J63" s="174" t="s">
        <v>34</v>
      </c>
      <c r="N63" s="133"/>
    </row>
    <row r="64" spans="1:18" ht="25.5" customHeight="1" x14ac:dyDescent="0.6">
      <c r="A64" s="57">
        <v>32</v>
      </c>
      <c r="B64" s="103" t="s">
        <v>20</v>
      </c>
      <c r="C64" s="103" t="s">
        <v>53</v>
      </c>
      <c r="D64" s="55">
        <v>7700</v>
      </c>
      <c r="E64" s="56">
        <v>7700</v>
      </c>
      <c r="F64" s="33">
        <v>0</v>
      </c>
      <c r="G64" s="33">
        <v>0</v>
      </c>
      <c r="H64" s="34">
        <v>7700</v>
      </c>
      <c r="I64" s="27">
        <f t="shared" si="5"/>
        <v>0</v>
      </c>
      <c r="J64" s="174" t="s">
        <v>34</v>
      </c>
      <c r="N64" s="133"/>
    </row>
    <row r="65" spans="1:16" ht="25.5" customHeight="1" x14ac:dyDescent="0.6">
      <c r="A65" s="57">
        <v>33</v>
      </c>
      <c r="B65" s="103" t="s">
        <v>21</v>
      </c>
      <c r="C65" s="103" t="s">
        <v>53</v>
      </c>
      <c r="D65" s="55">
        <v>5400</v>
      </c>
      <c r="E65" s="56">
        <v>5400</v>
      </c>
      <c r="F65" s="33">
        <v>0</v>
      </c>
      <c r="G65" s="33">
        <v>0</v>
      </c>
      <c r="H65" s="34">
        <v>5400</v>
      </c>
      <c r="I65" s="27">
        <f t="shared" si="5"/>
        <v>0</v>
      </c>
      <c r="J65" s="174" t="s">
        <v>34</v>
      </c>
      <c r="N65" s="133"/>
    </row>
    <row r="66" spans="1:16" ht="25.5" customHeight="1" x14ac:dyDescent="0.6">
      <c r="A66" s="57">
        <v>34</v>
      </c>
      <c r="B66" s="103" t="s">
        <v>22</v>
      </c>
      <c r="C66" s="103" t="s">
        <v>53</v>
      </c>
      <c r="D66" s="55">
        <v>22150</v>
      </c>
      <c r="E66" s="56">
        <v>22150</v>
      </c>
      <c r="F66" s="33">
        <v>0</v>
      </c>
      <c r="G66" s="33">
        <v>0</v>
      </c>
      <c r="H66" s="34">
        <v>22150</v>
      </c>
      <c r="I66" s="27">
        <f t="shared" si="5"/>
        <v>0</v>
      </c>
      <c r="J66" s="174" t="s">
        <v>34</v>
      </c>
      <c r="N66" s="133"/>
    </row>
    <row r="67" spans="1:16" ht="25.5" customHeight="1" x14ac:dyDescent="0.6">
      <c r="A67" s="157"/>
      <c r="B67" s="200" t="s">
        <v>18</v>
      </c>
      <c r="C67" s="201"/>
      <c r="D67" s="158">
        <f>SUM(D63:D66)</f>
        <v>48450</v>
      </c>
      <c r="E67" s="159">
        <f>SUM(E63:E66)</f>
        <v>48450</v>
      </c>
      <c r="F67" s="39">
        <v>0</v>
      </c>
      <c r="G67" s="39">
        <v>0</v>
      </c>
      <c r="H67" s="40">
        <f>SUM(H63:H66)</f>
        <v>48450</v>
      </c>
      <c r="I67" s="40">
        <f t="shared" si="5"/>
        <v>0</v>
      </c>
      <c r="J67" s="160"/>
      <c r="L67" s="222"/>
      <c r="M67" s="223"/>
      <c r="N67" s="223"/>
      <c r="O67" s="223"/>
      <c r="P67" s="224"/>
    </row>
    <row r="68" spans="1:16" ht="25.5" customHeight="1" x14ac:dyDescent="0.6">
      <c r="A68" s="145"/>
      <c r="B68" s="161"/>
      <c r="C68" s="162"/>
      <c r="D68" s="162"/>
      <c r="E68" s="163"/>
      <c r="F68" s="14"/>
      <c r="G68" s="15"/>
      <c r="H68" s="16"/>
      <c r="I68" s="17"/>
      <c r="J68" s="164"/>
    </row>
    <row r="69" spans="1:16" ht="25.5" customHeight="1" x14ac:dyDescent="0.6">
      <c r="A69" s="145"/>
      <c r="B69" s="161"/>
      <c r="C69" s="162"/>
      <c r="D69" s="162"/>
      <c r="E69" s="163"/>
      <c r="F69" s="14"/>
      <c r="G69" s="15"/>
      <c r="H69" s="16"/>
      <c r="I69" s="17"/>
      <c r="J69" s="164"/>
    </row>
    <row r="70" spans="1:16" ht="27" customHeight="1" x14ac:dyDescent="0.6">
      <c r="B70" s="202"/>
      <c r="G70" s="202"/>
    </row>
    <row r="71" spans="1:16" ht="26.4" customHeight="1" x14ac:dyDescent="0.6"/>
    <row r="72" spans="1:16" ht="33.6" customHeight="1" x14ac:dyDescent="0.6"/>
    <row r="73" spans="1:16" ht="25.5" customHeight="1" x14ac:dyDescent="0.6"/>
    <row r="74" spans="1:16" ht="25.5" customHeight="1" x14ac:dyDescent="0.6"/>
    <row r="75" spans="1:16" ht="25.5" customHeight="1" x14ac:dyDescent="0.6"/>
    <row r="76" spans="1:16" ht="25.5" customHeight="1" x14ac:dyDescent="0.6"/>
    <row r="77" spans="1:16" ht="25.5" customHeight="1" x14ac:dyDescent="0.6"/>
    <row r="78" spans="1:16" ht="25.5" customHeight="1" x14ac:dyDescent="0.6"/>
    <row r="79" spans="1:16" ht="25.5" customHeight="1" x14ac:dyDescent="0.6"/>
    <row r="80" spans="1:16" ht="25.5" customHeight="1" x14ac:dyDescent="0.6"/>
    <row r="81" s="1" customFormat="1" ht="25.5" customHeight="1" x14ac:dyDescent="0.6"/>
    <row r="82" s="1" customFormat="1" ht="25.5" customHeight="1" x14ac:dyDescent="0.6"/>
    <row r="83" s="1" customFormat="1" ht="25.5" customHeight="1" x14ac:dyDescent="0.6"/>
    <row r="84" s="1" customFormat="1" ht="25.5" customHeight="1" x14ac:dyDescent="0.6"/>
    <row r="85" s="1" customFormat="1" ht="25.5" customHeight="1" x14ac:dyDescent="0.6"/>
    <row r="86" s="1" customFormat="1" ht="25.5" customHeight="1" x14ac:dyDescent="0.6"/>
    <row r="87" s="1" customFormat="1" ht="25.5" customHeight="1" x14ac:dyDescent="0.6"/>
    <row r="88" s="1" customFormat="1" ht="25.5" customHeight="1" x14ac:dyDescent="0.6"/>
    <row r="89" s="1" customFormat="1" ht="25.5" customHeight="1" x14ac:dyDescent="0.6"/>
    <row r="90" s="1" customFormat="1" ht="25.5" customHeight="1" x14ac:dyDescent="0.6"/>
    <row r="91" s="1" customFormat="1" ht="25.5" customHeight="1" x14ac:dyDescent="0.6"/>
    <row r="92" s="1" customFormat="1" ht="25.5" customHeight="1" x14ac:dyDescent="0.6"/>
    <row r="93" s="1" customFormat="1" ht="25.5" customHeight="1" x14ac:dyDescent="0.6"/>
    <row r="94" s="1" customFormat="1" ht="25.5" customHeight="1" x14ac:dyDescent="0.6"/>
    <row r="95" s="1" customFormat="1" ht="25.5" customHeight="1" x14ac:dyDescent="0.6"/>
    <row r="96" s="1" customFormat="1" ht="25.5" customHeight="1" x14ac:dyDescent="0.6"/>
    <row r="97" s="1" customFormat="1" ht="25.5" customHeight="1" x14ac:dyDescent="0.6"/>
    <row r="98" s="1" customFormat="1" ht="25.5" customHeight="1" x14ac:dyDescent="0.6"/>
    <row r="99" s="1" customFormat="1" ht="25.5" customHeight="1" x14ac:dyDescent="0.6"/>
    <row r="100" s="1" customFormat="1" ht="25.5" customHeight="1" x14ac:dyDescent="0.6"/>
    <row r="101" s="1" customFormat="1" ht="25.5" customHeight="1" x14ac:dyDescent="0.6"/>
    <row r="102" s="1" customFormat="1" ht="25.5" customHeight="1" x14ac:dyDescent="0.6"/>
    <row r="103" s="1" customFormat="1" ht="25.5" customHeight="1" x14ac:dyDescent="0.6"/>
    <row r="104" s="1" customFormat="1" ht="25.5" customHeight="1" x14ac:dyDescent="0.6"/>
    <row r="105" s="1" customFormat="1" ht="25.5" customHeight="1" x14ac:dyDescent="0.6"/>
    <row r="106" s="1" customFormat="1" ht="25.5" customHeight="1" x14ac:dyDescent="0.6"/>
    <row r="107" s="1" customFormat="1" ht="25.5" customHeight="1" x14ac:dyDescent="0.6"/>
    <row r="108" s="1" customFormat="1" ht="25.5" customHeight="1" x14ac:dyDescent="0.6"/>
    <row r="109" s="1" customFormat="1" ht="25.5" customHeight="1" x14ac:dyDescent="0.6"/>
    <row r="110" s="1" customFormat="1" ht="25.5" customHeight="1" x14ac:dyDescent="0.6"/>
    <row r="111" s="1" customFormat="1" ht="25.5" customHeight="1" x14ac:dyDescent="0.6"/>
    <row r="112" s="1" customFormat="1" ht="25.5" customHeight="1" x14ac:dyDescent="0.6"/>
    <row r="113" s="1" customFormat="1" ht="25.5" customHeight="1" x14ac:dyDescent="0.6"/>
    <row r="114" s="1" customFormat="1" ht="25.5" customHeight="1" x14ac:dyDescent="0.6"/>
    <row r="115" s="1" customFormat="1" ht="25.5" customHeight="1" x14ac:dyDescent="0.6"/>
    <row r="116" s="1" customFormat="1" ht="25.5" customHeight="1" x14ac:dyDescent="0.6"/>
    <row r="117" s="1" customFormat="1" ht="25.5" customHeight="1" x14ac:dyDescent="0.6"/>
    <row r="118" s="1" customFormat="1" ht="25.5" customHeight="1" x14ac:dyDescent="0.6"/>
    <row r="119" s="1" customFormat="1" ht="25.5" customHeight="1" x14ac:dyDescent="0.6"/>
    <row r="120" s="1" customFormat="1" ht="25.5" customHeight="1" x14ac:dyDescent="0.6"/>
    <row r="121" s="1" customFormat="1" ht="25.5" customHeight="1" x14ac:dyDescent="0.6"/>
    <row r="122" s="1" customFormat="1" ht="25.5" customHeight="1" x14ac:dyDescent="0.6"/>
    <row r="123" s="1" customFormat="1" ht="25.5" customHeight="1" x14ac:dyDescent="0.6"/>
    <row r="124" s="1" customFormat="1" ht="25.5" customHeight="1" x14ac:dyDescent="0.6"/>
    <row r="125" s="1" customFormat="1" ht="25.5" customHeight="1" x14ac:dyDescent="0.6"/>
    <row r="126" s="1" customFormat="1" ht="25.5" customHeight="1" x14ac:dyDescent="0.6"/>
    <row r="127" s="1" customFormat="1" ht="25.5" customHeight="1" x14ac:dyDescent="0.6"/>
    <row r="128" s="1" customFormat="1" ht="25.5" customHeight="1" x14ac:dyDescent="0.6"/>
    <row r="129" s="1" customFormat="1" ht="25.5" customHeight="1" x14ac:dyDescent="0.6"/>
    <row r="130" s="1" customFormat="1" ht="25.5" customHeight="1" x14ac:dyDescent="0.6"/>
    <row r="131" s="1" customFormat="1" ht="25.5" customHeight="1" x14ac:dyDescent="0.6"/>
    <row r="132" s="1" customFormat="1" ht="25.5" customHeight="1" x14ac:dyDescent="0.6"/>
    <row r="133" s="1" customFormat="1" ht="25.5" customHeight="1" x14ac:dyDescent="0.6"/>
    <row r="134" s="1" customFormat="1" ht="25.5" customHeight="1" x14ac:dyDescent="0.6"/>
    <row r="135" s="1" customFormat="1" ht="25.5" customHeight="1" x14ac:dyDescent="0.6"/>
    <row r="136" s="1" customFormat="1" ht="25.5" customHeight="1" x14ac:dyDescent="0.6"/>
    <row r="137" s="1" customFormat="1" ht="25.5" customHeight="1" x14ac:dyDescent="0.6"/>
    <row r="138" s="1" customFormat="1" ht="25.5" customHeight="1" x14ac:dyDescent="0.6"/>
    <row r="139" s="1" customFormat="1" ht="25.5" customHeight="1" x14ac:dyDescent="0.6"/>
    <row r="140" s="1" customFormat="1" ht="25.5" customHeight="1" x14ac:dyDescent="0.6"/>
    <row r="141" s="1" customFormat="1" ht="25.5" customHeight="1" x14ac:dyDescent="0.6"/>
    <row r="142" s="1" customFormat="1" ht="25.5" customHeight="1" x14ac:dyDescent="0.6"/>
    <row r="143" s="1" customFormat="1" ht="25.5" customHeight="1" x14ac:dyDescent="0.6"/>
    <row r="144" s="1" customFormat="1" ht="25.5" customHeight="1" x14ac:dyDescent="0.6"/>
    <row r="145" s="1" customFormat="1" ht="25.5" customHeight="1" x14ac:dyDescent="0.6"/>
    <row r="146" s="1" customFormat="1" ht="25.5" customHeight="1" x14ac:dyDescent="0.6"/>
    <row r="147" s="1" customFormat="1" ht="25.5" customHeight="1" x14ac:dyDescent="0.6"/>
    <row r="148" s="1" customFormat="1" ht="25.5" customHeight="1" x14ac:dyDescent="0.6"/>
    <row r="149" s="1" customFormat="1" ht="25.5" customHeight="1" x14ac:dyDescent="0.6"/>
    <row r="150" s="1" customFormat="1" ht="25.5" customHeight="1" x14ac:dyDescent="0.6"/>
    <row r="151" s="1" customFormat="1" ht="25.5" customHeight="1" x14ac:dyDescent="0.6"/>
    <row r="152" s="1" customFormat="1" ht="25.5" customHeight="1" x14ac:dyDescent="0.6"/>
    <row r="153" s="1" customFormat="1" ht="25.5" customHeight="1" x14ac:dyDescent="0.6"/>
    <row r="154" s="1" customFormat="1" ht="25.5" customHeight="1" x14ac:dyDescent="0.6"/>
    <row r="155" s="1" customFormat="1" ht="25.5" customHeight="1" x14ac:dyDescent="0.6"/>
    <row r="156" s="1" customFormat="1" ht="25.5" customHeight="1" x14ac:dyDescent="0.6"/>
    <row r="157" s="1" customFormat="1" ht="25.5" customHeight="1" x14ac:dyDescent="0.6"/>
    <row r="158" s="1" customFormat="1" ht="25.5" customHeight="1" x14ac:dyDescent="0.6"/>
    <row r="159" s="1" customFormat="1" ht="25.5" customHeight="1" x14ac:dyDescent="0.6"/>
    <row r="160" s="1" customFormat="1" ht="25.5" customHeight="1" x14ac:dyDescent="0.6"/>
    <row r="161" s="1" customFormat="1" ht="25.5" customHeight="1" x14ac:dyDescent="0.6"/>
    <row r="162" s="1" customFormat="1" ht="25.5" customHeight="1" x14ac:dyDescent="0.6"/>
    <row r="163" s="1" customFormat="1" ht="25.5" customHeight="1" x14ac:dyDescent="0.6"/>
    <row r="164" s="1" customFormat="1" ht="25.5" customHeight="1" x14ac:dyDescent="0.6"/>
    <row r="165" s="1" customFormat="1" ht="25.5" customHeight="1" x14ac:dyDescent="0.6"/>
    <row r="166" s="1" customFormat="1" ht="25.5" customHeight="1" x14ac:dyDescent="0.6"/>
    <row r="167" s="1" customFormat="1" ht="25.5" customHeight="1" x14ac:dyDescent="0.6"/>
    <row r="168" s="1" customFormat="1" ht="25.5" customHeight="1" x14ac:dyDescent="0.6"/>
    <row r="169" s="1" customFormat="1" ht="25.5" customHeight="1" x14ac:dyDescent="0.6"/>
    <row r="170" s="1" customFormat="1" ht="25.5" customHeight="1" x14ac:dyDescent="0.6"/>
    <row r="171" s="1" customFormat="1" ht="25.5" customHeight="1" x14ac:dyDescent="0.6"/>
    <row r="172" s="1" customFormat="1" ht="25.5" customHeight="1" x14ac:dyDescent="0.6"/>
    <row r="173" s="1" customFormat="1" ht="25.5" customHeight="1" x14ac:dyDescent="0.6"/>
    <row r="174" s="1" customFormat="1" ht="25.5" customHeight="1" x14ac:dyDescent="0.6"/>
    <row r="175" s="1" customFormat="1" ht="25.5" customHeight="1" x14ac:dyDescent="0.6"/>
    <row r="176" s="1" customFormat="1" ht="25.5" customHeight="1" x14ac:dyDescent="0.6"/>
    <row r="177" s="1" customFormat="1" ht="25.5" customHeight="1" x14ac:dyDescent="0.6"/>
    <row r="178" s="1" customFormat="1" ht="25.5" customHeight="1" x14ac:dyDescent="0.6"/>
    <row r="179" s="1" customFormat="1" ht="25.5" customHeight="1" x14ac:dyDescent="0.6"/>
    <row r="180" s="1" customFormat="1" ht="25.5" customHeight="1" x14ac:dyDescent="0.6"/>
    <row r="181" s="1" customFormat="1" ht="25.5" customHeight="1" x14ac:dyDescent="0.6"/>
    <row r="182" s="1" customFormat="1" ht="25.5" customHeight="1" x14ac:dyDescent="0.6"/>
    <row r="183" s="1" customFormat="1" ht="25.5" customHeight="1" x14ac:dyDescent="0.6"/>
    <row r="184" s="1" customFormat="1" ht="25.5" customHeight="1" x14ac:dyDescent="0.6"/>
    <row r="185" s="1" customFormat="1" ht="25.5" customHeight="1" x14ac:dyDescent="0.6"/>
    <row r="186" s="1" customFormat="1" ht="25.5" customHeight="1" x14ac:dyDescent="0.6"/>
    <row r="187" s="1" customFormat="1" ht="25.5" customHeight="1" x14ac:dyDescent="0.6"/>
    <row r="188" s="1" customFormat="1" ht="25.5" customHeight="1" x14ac:dyDescent="0.6"/>
    <row r="189" s="1" customFormat="1" ht="25.5" customHeight="1" x14ac:dyDescent="0.6"/>
    <row r="190" s="1" customFormat="1" ht="25.5" customHeight="1" x14ac:dyDescent="0.6"/>
    <row r="191" s="1" customFormat="1" ht="25.5" customHeight="1" x14ac:dyDescent="0.6"/>
    <row r="192" s="1" customFormat="1" ht="25.5" customHeight="1" x14ac:dyDescent="0.6"/>
    <row r="193" s="1" customFormat="1" ht="25.5" customHeight="1" x14ac:dyDescent="0.6"/>
    <row r="194" s="1" customFormat="1" ht="25.5" customHeight="1" x14ac:dyDescent="0.6"/>
    <row r="195" s="1" customFormat="1" ht="25.5" customHeight="1" x14ac:dyDescent="0.6"/>
    <row r="196" s="1" customFormat="1" ht="25.5" customHeight="1" x14ac:dyDescent="0.6"/>
    <row r="197" s="1" customFormat="1" ht="25.5" customHeight="1" x14ac:dyDescent="0.6"/>
    <row r="198" s="1" customFormat="1" ht="25.5" customHeight="1" x14ac:dyDescent="0.6"/>
    <row r="199" s="1" customFormat="1" ht="25.5" customHeight="1" x14ac:dyDescent="0.6"/>
    <row r="200" s="1" customFormat="1" ht="25.5" customHeight="1" x14ac:dyDescent="0.6"/>
    <row r="201" s="1" customFormat="1" ht="25.5" customHeight="1" x14ac:dyDescent="0.6"/>
    <row r="202" s="1" customFormat="1" ht="25.5" customHeight="1" x14ac:dyDescent="0.6"/>
    <row r="203" s="1" customFormat="1" ht="25.5" customHeight="1" x14ac:dyDescent="0.6"/>
    <row r="204" s="1" customFormat="1" ht="25.5" customHeight="1" x14ac:dyDescent="0.6"/>
    <row r="205" s="1" customFormat="1" ht="25.5" customHeight="1" x14ac:dyDescent="0.6"/>
    <row r="206" s="1" customFormat="1" ht="25.5" customHeight="1" x14ac:dyDescent="0.6"/>
    <row r="207" s="1" customFormat="1" ht="25.5" customHeight="1" x14ac:dyDescent="0.6"/>
    <row r="208" s="1" customFormat="1" ht="25.5" customHeight="1" x14ac:dyDescent="0.6"/>
    <row r="209" s="1" customFormat="1" ht="25.5" customHeight="1" x14ac:dyDescent="0.6"/>
    <row r="210" s="1" customFormat="1" ht="25.5" customHeight="1" x14ac:dyDescent="0.6"/>
    <row r="211" s="1" customFormat="1" ht="25.5" customHeight="1" x14ac:dyDescent="0.6"/>
    <row r="212" s="1" customFormat="1" ht="25.5" customHeight="1" x14ac:dyDescent="0.6"/>
    <row r="213" s="1" customFormat="1" ht="25.5" customHeight="1" x14ac:dyDescent="0.6"/>
    <row r="214" s="1" customFormat="1" ht="25.5" customHeight="1" x14ac:dyDescent="0.6"/>
    <row r="215" s="1" customFormat="1" ht="25.5" customHeight="1" x14ac:dyDescent="0.6"/>
    <row r="216" s="1" customFormat="1" ht="25.5" customHeight="1" x14ac:dyDescent="0.6"/>
    <row r="217" s="1" customFormat="1" ht="25.5" customHeight="1" x14ac:dyDescent="0.6"/>
    <row r="218" s="1" customFormat="1" ht="25.5" customHeight="1" x14ac:dyDescent="0.6"/>
    <row r="219" s="1" customFormat="1" ht="25.5" customHeight="1" x14ac:dyDescent="0.6"/>
    <row r="220" s="1" customFormat="1" ht="25.5" customHeight="1" x14ac:dyDescent="0.6"/>
    <row r="221" s="1" customFormat="1" ht="25.5" customHeight="1" x14ac:dyDescent="0.6"/>
    <row r="222" s="1" customFormat="1" ht="25.5" customHeight="1" x14ac:dyDescent="0.6"/>
    <row r="223" s="1" customFormat="1" ht="25.5" customHeight="1" x14ac:dyDescent="0.6"/>
    <row r="224" s="1" customFormat="1" ht="25.5" customHeight="1" x14ac:dyDescent="0.6"/>
    <row r="225" s="1" customFormat="1" ht="25.5" customHeight="1" x14ac:dyDescent="0.6"/>
    <row r="226" s="1" customFormat="1" ht="25.5" customHeight="1" x14ac:dyDescent="0.6"/>
    <row r="227" s="1" customFormat="1" ht="25.5" customHeight="1" x14ac:dyDescent="0.6"/>
    <row r="228" s="1" customFormat="1" ht="25.5" customHeight="1" x14ac:dyDescent="0.6"/>
    <row r="229" s="1" customFormat="1" ht="25.5" customHeight="1" x14ac:dyDescent="0.6"/>
    <row r="230" s="1" customFormat="1" ht="25.5" customHeight="1" x14ac:dyDescent="0.6"/>
    <row r="231" s="1" customFormat="1" ht="25.5" customHeight="1" x14ac:dyDescent="0.6"/>
    <row r="232" s="1" customFormat="1" ht="25.5" customHeight="1" x14ac:dyDescent="0.6"/>
    <row r="233" s="1" customFormat="1" ht="25.5" customHeight="1" x14ac:dyDescent="0.6"/>
    <row r="234" s="1" customFormat="1" ht="25.5" customHeight="1" x14ac:dyDescent="0.6"/>
    <row r="235" s="1" customFormat="1" ht="25.5" customHeight="1" x14ac:dyDescent="0.6"/>
    <row r="236" s="1" customFormat="1" ht="25.5" customHeight="1" x14ac:dyDescent="0.6"/>
    <row r="237" s="1" customFormat="1" ht="25.5" customHeight="1" x14ac:dyDescent="0.6"/>
    <row r="238" s="1" customFormat="1" ht="25.5" customHeight="1" x14ac:dyDescent="0.6"/>
    <row r="239" s="1" customFormat="1" ht="25.5" customHeight="1" x14ac:dyDescent="0.6"/>
    <row r="240" s="1" customFormat="1" ht="25.5" customHeight="1" x14ac:dyDescent="0.6"/>
    <row r="241" s="1" customFormat="1" ht="25.5" customHeight="1" x14ac:dyDescent="0.6"/>
    <row r="242" s="1" customFormat="1" ht="25.5" customHeight="1" x14ac:dyDescent="0.6"/>
    <row r="243" s="1" customFormat="1" ht="25.5" customHeight="1" x14ac:dyDescent="0.6"/>
    <row r="244" s="1" customFormat="1" ht="25.5" customHeight="1" x14ac:dyDescent="0.6"/>
    <row r="245" s="1" customFormat="1" ht="25.5" customHeight="1" x14ac:dyDescent="0.6"/>
    <row r="246" s="1" customFormat="1" ht="25.5" customHeight="1" x14ac:dyDescent="0.6"/>
    <row r="247" s="1" customFormat="1" ht="25.5" customHeight="1" x14ac:dyDescent="0.6"/>
    <row r="248" s="1" customFormat="1" ht="25.5" customHeight="1" x14ac:dyDescent="0.6"/>
    <row r="249" s="1" customFormat="1" ht="25.5" customHeight="1" x14ac:dyDescent="0.6"/>
    <row r="250" s="1" customFormat="1" ht="25.5" customHeight="1" x14ac:dyDescent="0.6"/>
    <row r="251" s="1" customFormat="1" ht="25.5" customHeight="1" x14ac:dyDescent="0.6"/>
    <row r="252" s="1" customFormat="1" ht="25.5" customHeight="1" x14ac:dyDescent="0.6"/>
    <row r="253" s="1" customFormat="1" ht="25.5" customHeight="1" x14ac:dyDescent="0.6"/>
    <row r="254" s="1" customFormat="1" ht="25.5" customHeight="1" x14ac:dyDescent="0.6"/>
    <row r="255" s="1" customFormat="1" ht="25.5" customHeight="1" x14ac:dyDescent="0.6"/>
    <row r="256" s="1" customFormat="1" ht="25.5" customHeight="1" x14ac:dyDescent="0.6"/>
    <row r="257" s="1" customFormat="1" ht="25.5" customHeight="1" x14ac:dyDescent="0.6"/>
    <row r="258" s="1" customFormat="1" ht="25.5" customHeight="1" x14ac:dyDescent="0.6"/>
    <row r="259" s="1" customFormat="1" ht="25.5" customHeight="1" x14ac:dyDescent="0.6"/>
    <row r="260" s="1" customFormat="1" ht="25.5" customHeight="1" x14ac:dyDescent="0.6"/>
    <row r="261" s="1" customFormat="1" ht="25.5" customHeight="1" x14ac:dyDescent="0.6"/>
    <row r="262" s="1" customFormat="1" ht="25.5" customHeight="1" x14ac:dyDescent="0.6"/>
    <row r="263" s="1" customFormat="1" ht="25.5" customHeight="1" x14ac:dyDescent="0.6"/>
    <row r="264" s="1" customFormat="1" ht="25.5" customHeight="1" x14ac:dyDescent="0.6"/>
    <row r="265" s="1" customFormat="1" ht="25.5" customHeight="1" x14ac:dyDescent="0.6"/>
    <row r="266" s="1" customFormat="1" ht="25.5" customHeight="1" x14ac:dyDescent="0.6"/>
    <row r="267" s="1" customFormat="1" ht="25.5" customHeight="1" x14ac:dyDescent="0.6"/>
    <row r="268" s="1" customFormat="1" ht="25.5" customHeight="1" x14ac:dyDescent="0.6"/>
    <row r="269" s="1" customFormat="1" ht="25.5" customHeight="1" x14ac:dyDescent="0.6"/>
    <row r="270" s="1" customFormat="1" ht="25.5" customHeight="1" x14ac:dyDescent="0.6"/>
    <row r="271" s="1" customFormat="1" ht="25.5" customHeight="1" x14ac:dyDescent="0.6"/>
    <row r="272" s="1" customFormat="1" ht="25.5" customHeight="1" x14ac:dyDescent="0.6"/>
    <row r="273" s="1" customFormat="1" ht="25.5" customHeight="1" x14ac:dyDescent="0.6"/>
    <row r="274" s="1" customFormat="1" ht="25.5" customHeight="1" x14ac:dyDescent="0.6"/>
    <row r="275" s="1" customFormat="1" ht="25.5" customHeight="1" x14ac:dyDescent="0.6"/>
    <row r="276" s="1" customFormat="1" ht="25.5" customHeight="1" x14ac:dyDescent="0.6"/>
    <row r="277" s="1" customFormat="1" ht="25.5" customHeight="1" x14ac:dyDescent="0.6"/>
    <row r="278" s="1" customFormat="1" ht="25.5" customHeight="1" x14ac:dyDescent="0.6"/>
    <row r="279" s="1" customFormat="1" ht="25.5" customHeight="1" x14ac:dyDescent="0.6"/>
    <row r="280" s="1" customFormat="1" ht="25.5" customHeight="1" x14ac:dyDescent="0.6"/>
    <row r="281" s="1" customFormat="1" ht="25.5" customHeight="1" x14ac:dyDescent="0.6"/>
    <row r="282" s="1" customFormat="1" ht="25.5" customHeight="1" x14ac:dyDescent="0.6"/>
    <row r="283" s="1" customFormat="1" ht="25.5" customHeight="1" x14ac:dyDescent="0.6"/>
    <row r="284" s="1" customFormat="1" ht="25.5" customHeight="1" x14ac:dyDescent="0.6"/>
    <row r="285" s="1" customFormat="1" ht="25.5" customHeight="1" x14ac:dyDescent="0.6"/>
    <row r="286" s="1" customFormat="1" ht="25.5" customHeight="1" x14ac:dyDescent="0.6"/>
    <row r="287" s="1" customFormat="1" ht="25.5" customHeight="1" x14ac:dyDescent="0.6"/>
    <row r="288" s="1" customFormat="1" ht="25.5" customHeight="1" x14ac:dyDescent="0.6"/>
    <row r="289" s="1" customFormat="1" ht="25.5" customHeight="1" x14ac:dyDescent="0.6"/>
    <row r="290" s="1" customFormat="1" ht="25.5" customHeight="1" x14ac:dyDescent="0.6"/>
    <row r="291" s="1" customFormat="1" ht="25.5" customHeight="1" x14ac:dyDescent="0.6"/>
    <row r="292" s="1" customFormat="1" ht="25.5" customHeight="1" x14ac:dyDescent="0.6"/>
    <row r="293" s="1" customFormat="1" ht="25.5" customHeight="1" x14ac:dyDescent="0.6"/>
    <row r="294" s="1" customFormat="1" ht="25.5" customHeight="1" x14ac:dyDescent="0.6"/>
    <row r="295" s="1" customFormat="1" ht="25.5" customHeight="1" x14ac:dyDescent="0.6"/>
    <row r="296" s="1" customFormat="1" ht="25.5" customHeight="1" x14ac:dyDescent="0.6"/>
    <row r="297" s="1" customFormat="1" ht="25.5" customHeight="1" x14ac:dyDescent="0.6"/>
    <row r="298" s="1" customFormat="1" ht="25.5" customHeight="1" x14ac:dyDescent="0.6"/>
    <row r="299" s="1" customFormat="1" ht="25.5" customHeight="1" x14ac:dyDescent="0.6"/>
    <row r="300" s="1" customFormat="1" ht="25.5" customHeight="1" x14ac:dyDescent="0.6"/>
    <row r="301" s="1" customFormat="1" ht="25.5" customHeight="1" x14ac:dyDescent="0.6"/>
    <row r="302" s="1" customFormat="1" ht="25.5" customHeight="1" x14ac:dyDescent="0.6"/>
    <row r="303" s="1" customFormat="1" ht="25.5" customHeight="1" x14ac:dyDescent="0.6"/>
    <row r="304" s="1" customFormat="1" ht="25.5" customHeight="1" x14ac:dyDescent="0.6"/>
    <row r="305" s="1" customFormat="1" ht="25.5" customHeight="1" x14ac:dyDescent="0.6"/>
    <row r="306" s="1" customFormat="1" ht="25.5" customHeight="1" x14ac:dyDescent="0.6"/>
    <row r="307" s="1" customFormat="1" ht="25.5" customHeight="1" x14ac:dyDescent="0.6"/>
    <row r="308" s="1" customFormat="1" ht="25.5" customHeight="1" x14ac:dyDescent="0.6"/>
    <row r="309" s="1" customFormat="1" ht="25.5" customHeight="1" x14ac:dyDescent="0.6"/>
    <row r="310" s="1" customFormat="1" ht="25.5" customHeight="1" x14ac:dyDescent="0.6"/>
    <row r="311" s="1" customFormat="1" ht="25.5" customHeight="1" x14ac:dyDescent="0.6"/>
    <row r="312" s="1" customFormat="1" ht="25.5" customHeight="1" x14ac:dyDescent="0.6"/>
    <row r="313" s="1" customFormat="1" ht="25.5" customHeight="1" x14ac:dyDescent="0.6"/>
    <row r="314" s="1" customFormat="1" ht="25.5" customHeight="1" x14ac:dyDescent="0.6"/>
    <row r="315" s="1" customFormat="1" ht="25.5" customHeight="1" x14ac:dyDescent="0.6"/>
    <row r="316" s="1" customFormat="1" ht="25.5" customHeight="1" x14ac:dyDescent="0.6"/>
    <row r="317" s="1" customFormat="1" ht="25.5" customHeight="1" x14ac:dyDescent="0.6"/>
    <row r="318" s="1" customFormat="1" ht="25.5" customHeight="1" x14ac:dyDescent="0.6"/>
    <row r="319" s="1" customFormat="1" ht="25.5" customHeight="1" x14ac:dyDescent="0.6"/>
    <row r="320" s="1" customFormat="1" ht="25.5" customHeight="1" x14ac:dyDescent="0.6"/>
    <row r="321" s="1" customFormat="1" ht="25.5" customHeight="1" x14ac:dyDescent="0.6"/>
    <row r="322" s="1" customFormat="1" ht="25.5" customHeight="1" x14ac:dyDescent="0.6"/>
    <row r="323" s="1" customFormat="1" ht="25.5" customHeight="1" x14ac:dyDescent="0.6"/>
    <row r="324" s="1" customFormat="1" ht="25.5" customHeight="1" x14ac:dyDescent="0.6"/>
    <row r="325" s="1" customFormat="1" ht="25.5" customHeight="1" x14ac:dyDescent="0.6"/>
    <row r="326" s="1" customFormat="1" ht="25.5" customHeight="1" x14ac:dyDescent="0.6"/>
    <row r="327" s="1" customFormat="1" ht="25.5" customHeight="1" x14ac:dyDescent="0.6"/>
    <row r="328" s="1" customFormat="1" ht="25.5" customHeight="1" x14ac:dyDescent="0.6"/>
    <row r="329" s="1" customFormat="1" ht="25.5" customHeight="1" x14ac:dyDescent="0.6"/>
    <row r="330" s="1" customFormat="1" ht="25.5" customHeight="1" x14ac:dyDescent="0.6"/>
    <row r="331" s="1" customFormat="1" ht="25.5" customHeight="1" x14ac:dyDescent="0.6"/>
    <row r="332" s="1" customFormat="1" ht="25.5" customHeight="1" x14ac:dyDescent="0.6"/>
    <row r="333" s="1" customFormat="1" ht="25.5" customHeight="1" x14ac:dyDescent="0.6"/>
    <row r="334" s="1" customFormat="1" ht="25.5" customHeight="1" x14ac:dyDescent="0.6"/>
    <row r="335" s="1" customFormat="1" ht="25.5" customHeight="1" x14ac:dyDescent="0.6"/>
    <row r="336" s="1" customFormat="1" ht="25.5" customHeight="1" x14ac:dyDescent="0.6"/>
    <row r="337" s="1" customFormat="1" ht="25.5" customHeight="1" x14ac:dyDescent="0.6"/>
    <row r="338" s="1" customFormat="1" ht="25.5" customHeight="1" x14ac:dyDescent="0.6"/>
    <row r="339" s="1" customFormat="1" ht="25.5" customHeight="1" x14ac:dyDescent="0.6"/>
    <row r="340" s="1" customFormat="1" ht="25.5" customHeight="1" x14ac:dyDescent="0.6"/>
    <row r="341" s="1" customFormat="1" ht="25.5" customHeight="1" x14ac:dyDescent="0.6"/>
    <row r="342" s="1" customFormat="1" ht="25.5" customHeight="1" x14ac:dyDescent="0.6"/>
    <row r="343" s="1" customFormat="1" ht="25.5" customHeight="1" x14ac:dyDescent="0.6"/>
    <row r="344" s="1" customFormat="1" ht="25.5" customHeight="1" x14ac:dyDescent="0.6"/>
    <row r="345" s="1" customFormat="1" ht="25.5" customHeight="1" x14ac:dyDescent="0.6"/>
    <row r="346" s="1" customFormat="1" ht="25.5" customHeight="1" x14ac:dyDescent="0.6"/>
    <row r="347" s="1" customFormat="1" ht="25.5" customHeight="1" x14ac:dyDescent="0.6"/>
    <row r="348" s="1" customFormat="1" ht="25.5" customHeight="1" x14ac:dyDescent="0.6"/>
    <row r="349" s="1" customFormat="1" ht="25.5" customHeight="1" x14ac:dyDescent="0.6"/>
    <row r="350" s="1" customFormat="1" ht="25.5" customHeight="1" x14ac:dyDescent="0.6"/>
    <row r="351" s="1" customFormat="1" ht="25.5" customHeight="1" x14ac:dyDescent="0.6"/>
    <row r="352" s="1" customFormat="1" ht="25.5" customHeight="1" x14ac:dyDescent="0.6"/>
    <row r="353" s="1" customFormat="1" ht="25.5" customHeight="1" x14ac:dyDescent="0.6"/>
    <row r="354" s="1" customFormat="1" ht="25.5" customHeight="1" x14ac:dyDescent="0.6"/>
    <row r="355" s="1" customFormat="1" ht="25.5" customHeight="1" x14ac:dyDescent="0.6"/>
    <row r="356" s="1" customFormat="1" ht="25.5" customHeight="1" x14ac:dyDescent="0.6"/>
    <row r="357" s="1" customFormat="1" ht="25.5" customHeight="1" x14ac:dyDescent="0.6"/>
    <row r="358" s="1" customFormat="1" ht="25.5" customHeight="1" x14ac:dyDescent="0.6"/>
    <row r="359" s="1" customFormat="1" ht="25.5" customHeight="1" x14ac:dyDescent="0.6"/>
    <row r="360" s="1" customFormat="1" ht="25.5" customHeight="1" x14ac:dyDescent="0.6"/>
    <row r="361" s="1" customFormat="1" ht="25.5" customHeight="1" x14ac:dyDescent="0.6"/>
    <row r="362" s="1" customFormat="1" ht="25.5" customHeight="1" x14ac:dyDescent="0.6"/>
    <row r="363" s="1" customFormat="1" ht="25.5" customHeight="1" x14ac:dyDescent="0.6"/>
    <row r="364" s="1" customFormat="1" ht="25.5" customHeight="1" x14ac:dyDescent="0.6"/>
    <row r="365" s="1" customFormat="1" ht="25.5" customHeight="1" x14ac:dyDescent="0.6"/>
    <row r="366" s="1" customFormat="1" ht="25.5" customHeight="1" x14ac:dyDescent="0.6"/>
    <row r="367" s="1" customFormat="1" ht="25.5" customHeight="1" x14ac:dyDescent="0.6"/>
    <row r="368" s="1" customFormat="1" ht="25.5" customHeight="1" x14ac:dyDescent="0.6"/>
    <row r="369" s="1" customFormat="1" ht="25.5" customHeight="1" x14ac:dyDescent="0.6"/>
    <row r="370" s="1" customFormat="1" ht="25.5" customHeight="1" x14ac:dyDescent="0.6"/>
    <row r="371" s="1" customFormat="1" ht="25.5" customHeight="1" x14ac:dyDescent="0.6"/>
    <row r="372" s="1" customFormat="1" ht="25.5" customHeight="1" x14ac:dyDescent="0.6"/>
    <row r="373" s="1" customFormat="1" ht="25.5" customHeight="1" x14ac:dyDescent="0.6"/>
    <row r="374" s="1" customFormat="1" ht="25.5" customHeight="1" x14ac:dyDescent="0.6"/>
    <row r="375" s="1" customFormat="1" ht="25.5" customHeight="1" x14ac:dyDescent="0.6"/>
    <row r="376" s="1" customFormat="1" ht="25.5" customHeight="1" x14ac:dyDescent="0.6"/>
    <row r="377" s="1" customFormat="1" ht="25.5" customHeight="1" x14ac:dyDescent="0.6"/>
    <row r="378" s="1" customFormat="1" ht="25.5" customHeight="1" x14ac:dyDescent="0.6"/>
    <row r="379" s="1" customFormat="1" ht="25.5" customHeight="1" x14ac:dyDescent="0.6"/>
    <row r="380" s="1" customFormat="1" ht="25.5" customHeight="1" x14ac:dyDescent="0.6"/>
    <row r="381" s="1" customFormat="1" ht="25.5" customHeight="1" x14ac:dyDescent="0.6"/>
    <row r="382" s="1" customFormat="1" ht="25.5" customHeight="1" x14ac:dyDescent="0.6"/>
    <row r="383" s="1" customFormat="1" ht="25.5" customHeight="1" x14ac:dyDescent="0.6"/>
    <row r="384" s="1" customFormat="1" ht="25.5" customHeight="1" x14ac:dyDescent="0.6"/>
    <row r="385" s="1" customFormat="1" ht="25.5" customHeight="1" x14ac:dyDescent="0.6"/>
    <row r="386" s="1" customFormat="1" ht="25.5" customHeight="1" x14ac:dyDescent="0.6"/>
    <row r="387" s="1" customFormat="1" ht="25.5" customHeight="1" x14ac:dyDescent="0.6"/>
    <row r="388" s="1" customFormat="1" ht="25.5" customHeight="1" x14ac:dyDescent="0.6"/>
    <row r="389" s="1" customFormat="1" ht="25.5" customHeight="1" x14ac:dyDescent="0.6"/>
    <row r="390" s="1" customFormat="1" ht="25.5" customHeight="1" x14ac:dyDescent="0.6"/>
    <row r="391" s="1" customFormat="1" ht="25.5" customHeight="1" x14ac:dyDescent="0.6"/>
    <row r="392" s="1" customFormat="1" ht="25.5" customHeight="1" x14ac:dyDescent="0.6"/>
    <row r="393" s="1" customFormat="1" ht="25.5" customHeight="1" x14ac:dyDescent="0.6"/>
    <row r="394" s="1" customFormat="1" ht="25.5" customHeight="1" x14ac:dyDescent="0.6"/>
    <row r="395" s="1" customFormat="1" ht="25.5" customHeight="1" x14ac:dyDescent="0.6"/>
    <row r="396" s="1" customFormat="1" ht="25.5" customHeight="1" x14ac:dyDescent="0.6"/>
    <row r="397" s="1" customFormat="1" ht="25.5" customHeight="1" x14ac:dyDescent="0.6"/>
    <row r="398" s="1" customFormat="1" ht="25.5" customHeight="1" x14ac:dyDescent="0.6"/>
    <row r="399" s="1" customFormat="1" ht="25.5" customHeight="1" x14ac:dyDescent="0.6"/>
    <row r="400" s="1" customFormat="1" ht="25.5" customHeight="1" x14ac:dyDescent="0.6"/>
    <row r="401" s="1" customFormat="1" ht="25.5" customHeight="1" x14ac:dyDescent="0.6"/>
    <row r="402" s="1" customFormat="1" ht="25.5" customHeight="1" x14ac:dyDescent="0.6"/>
    <row r="403" s="1" customFormat="1" ht="25.5" customHeight="1" x14ac:dyDescent="0.6"/>
    <row r="404" s="1" customFormat="1" ht="25.5" customHeight="1" x14ac:dyDescent="0.6"/>
    <row r="405" s="1" customFormat="1" ht="25.5" customHeight="1" x14ac:dyDescent="0.6"/>
    <row r="406" s="1" customFormat="1" ht="25.5" customHeight="1" x14ac:dyDescent="0.6"/>
    <row r="407" s="1" customFormat="1" ht="25.5" customHeight="1" x14ac:dyDescent="0.6"/>
    <row r="408" s="1" customFormat="1" ht="25.5" customHeight="1" x14ac:dyDescent="0.6"/>
    <row r="409" s="1" customFormat="1" ht="25.5" customHeight="1" x14ac:dyDescent="0.6"/>
    <row r="410" s="1" customFormat="1" ht="25.5" customHeight="1" x14ac:dyDescent="0.6"/>
    <row r="411" s="1" customFormat="1" ht="25.5" customHeight="1" x14ac:dyDescent="0.6"/>
    <row r="412" s="1" customFormat="1" ht="25.5" customHeight="1" x14ac:dyDescent="0.6"/>
    <row r="413" s="1" customFormat="1" ht="25.5" customHeight="1" x14ac:dyDescent="0.6"/>
    <row r="414" s="1" customFormat="1" ht="25.5" customHeight="1" x14ac:dyDescent="0.6"/>
    <row r="415" s="1" customFormat="1" ht="25.5" customHeight="1" x14ac:dyDescent="0.6"/>
    <row r="416" s="1" customFormat="1" ht="25.5" customHeight="1" x14ac:dyDescent="0.6"/>
    <row r="417" s="1" customFormat="1" ht="25.5" customHeight="1" x14ac:dyDescent="0.6"/>
    <row r="418" s="1" customFormat="1" ht="25.5" customHeight="1" x14ac:dyDescent="0.6"/>
    <row r="419" s="1" customFormat="1" ht="25.5" customHeight="1" x14ac:dyDescent="0.6"/>
    <row r="420" s="1" customFormat="1" ht="25.5" customHeight="1" x14ac:dyDescent="0.6"/>
    <row r="421" s="1" customFormat="1" ht="25.5" customHeight="1" x14ac:dyDescent="0.6"/>
    <row r="422" s="1" customFormat="1" ht="25.5" customHeight="1" x14ac:dyDescent="0.6"/>
    <row r="423" s="1" customFormat="1" ht="25.5" customHeight="1" x14ac:dyDescent="0.6"/>
    <row r="424" s="1" customFormat="1" ht="25.5" customHeight="1" x14ac:dyDescent="0.6"/>
    <row r="425" s="1" customFormat="1" ht="25.5" customHeight="1" x14ac:dyDescent="0.6"/>
    <row r="426" s="1" customFormat="1" ht="25.5" customHeight="1" x14ac:dyDescent="0.6"/>
    <row r="427" s="1" customFormat="1" ht="25.5" customHeight="1" x14ac:dyDescent="0.6"/>
    <row r="428" s="1" customFormat="1" ht="25.5" customHeight="1" x14ac:dyDescent="0.6"/>
    <row r="429" s="1" customFormat="1" ht="25.5" customHeight="1" x14ac:dyDescent="0.6"/>
    <row r="430" s="1" customFormat="1" ht="25.5" customHeight="1" x14ac:dyDescent="0.6"/>
    <row r="431" s="1" customFormat="1" ht="25.5" customHeight="1" x14ac:dyDescent="0.6"/>
    <row r="432" s="1" customFormat="1" ht="25.5" customHeight="1" x14ac:dyDescent="0.6"/>
    <row r="433" s="1" customFormat="1" ht="25.5" customHeight="1" x14ac:dyDescent="0.6"/>
    <row r="434" s="1" customFormat="1" ht="25.5" customHeight="1" x14ac:dyDescent="0.6"/>
    <row r="435" s="1" customFormat="1" ht="25.5" customHeight="1" x14ac:dyDescent="0.6"/>
    <row r="436" s="1" customFormat="1" ht="25.5" customHeight="1" x14ac:dyDescent="0.6"/>
    <row r="437" s="1" customFormat="1" ht="25.5" customHeight="1" x14ac:dyDescent="0.6"/>
    <row r="438" s="1" customFormat="1" ht="25.5" customHeight="1" x14ac:dyDescent="0.6"/>
    <row r="439" s="1" customFormat="1" ht="25.5" customHeight="1" x14ac:dyDescent="0.6"/>
    <row r="440" s="1" customFormat="1" ht="25.5" customHeight="1" x14ac:dyDescent="0.6"/>
    <row r="441" s="1" customFormat="1" ht="25.5" customHeight="1" x14ac:dyDescent="0.6"/>
    <row r="442" s="1" customFormat="1" ht="25.5" customHeight="1" x14ac:dyDescent="0.6"/>
    <row r="443" s="1" customFormat="1" ht="25.5" customHeight="1" x14ac:dyDescent="0.6"/>
    <row r="444" s="1" customFormat="1" ht="25.5" customHeight="1" x14ac:dyDescent="0.6"/>
    <row r="445" s="1" customFormat="1" ht="25.5" customHeight="1" x14ac:dyDescent="0.6"/>
    <row r="446" s="1" customFormat="1" ht="25.5" customHeight="1" x14ac:dyDescent="0.6"/>
    <row r="447" s="1" customFormat="1" ht="25.5" customHeight="1" x14ac:dyDescent="0.6"/>
    <row r="448" s="1" customFormat="1" ht="25.5" customHeight="1" x14ac:dyDescent="0.6"/>
    <row r="449" s="1" customFormat="1" ht="25.5" customHeight="1" x14ac:dyDescent="0.6"/>
    <row r="450" s="1" customFormat="1" ht="25.5" customHeight="1" x14ac:dyDescent="0.6"/>
    <row r="451" s="1" customFormat="1" ht="25.5" customHeight="1" x14ac:dyDescent="0.6"/>
    <row r="452" s="1" customFormat="1" ht="25.5" customHeight="1" x14ac:dyDescent="0.6"/>
    <row r="453" s="1" customFormat="1" ht="25.5" customHeight="1" x14ac:dyDescent="0.6"/>
    <row r="454" s="1" customFormat="1" ht="25.5" customHeight="1" x14ac:dyDescent="0.6"/>
    <row r="455" s="1" customFormat="1" ht="25.5" customHeight="1" x14ac:dyDescent="0.6"/>
    <row r="456" s="1" customFormat="1" ht="25.5" customHeight="1" x14ac:dyDescent="0.6"/>
    <row r="457" s="1" customFormat="1" ht="25.5" customHeight="1" x14ac:dyDescent="0.6"/>
    <row r="458" s="1" customFormat="1" ht="25.5" customHeight="1" x14ac:dyDescent="0.6"/>
    <row r="459" s="1" customFormat="1" ht="25.5" customHeight="1" x14ac:dyDescent="0.6"/>
    <row r="460" s="1" customFormat="1" ht="25.5" customHeight="1" x14ac:dyDescent="0.6"/>
    <row r="461" s="1" customFormat="1" ht="25.5" customHeight="1" x14ac:dyDescent="0.6"/>
    <row r="462" s="1" customFormat="1" ht="25.5" customHeight="1" x14ac:dyDescent="0.6"/>
    <row r="463" s="1" customFormat="1" ht="25.5" customHeight="1" x14ac:dyDescent="0.6"/>
    <row r="464" s="1" customFormat="1" ht="25.5" customHeight="1" x14ac:dyDescent="0.6"/>
    <row r="465" s="1" customFormat="1" ht="25.5" customHeight="1" x14ac:dyDescent="0.6"/>
    <row r="466" s="1" customFormat="1" ht="25.5" customHeight="1" x14ac:dyDescent="0.6"/>
    <row r="467" s="1" customFormat="1" ht="25.5" customHeight="1" x14ac:dyDescent="0.6"/>
    <row r="468" s="1" customFormat="1" ht="25.5" customHeight="1" x14ac:dyDescent="0.6"/>
    <row r="469" s="1" customFormat="1" ht="25.5" customHeight="1" x14ac:dyDescent="0.6"/>
    <row r="470" s="1" customFormat="1" ht="25.5" customHeight="1" x14ac:dyDescent="0.6"/>
    <row r="471" s="1" customFormat="1" ht="25.5" customHeight="1" x14ac:dyDescent="0.6"/>
    <row r="472" s="1" customFormat="1" ht="25.5" customHeight="1" x14ac:dyDescent="0.6"/>
    <row r="473" s="1" customFormat="1" ht="25.5" customHeight="1" x14ac:dyDescent="0.6"/>
    <row r="474" s="1" customFormat="1" ht="25.5" customHeight="1" x14ac:dyDescent="0.6"/>
    <row r="475" s="1" customFormat="1" ht="25.5" customHeight="1" x14ac:dyDescent="0.6"/>
    <row r="476" s="1" customFormat="1" ht="25.5" customHeight="1" x14ac:dyDescent="0.6"/>
    <row r="477" s="1" customFormat="1" ht="25.5" customHeight="1" x14ac:dyDescent="0.6"/>
    <row r="478" s="1" customFormat="1" ht="25.5" customHeight="1" x14ac:dyDescent="0.6"/>
    <row r="479" s="1" customFormat="1" ht="25.5" customHeight="1" x14ac:dyDescent="0.6"/>
    <row r="480" s="1" customFormat="1" ht="25.5" customHeight="1" x14ac:dyDescent="0.6"/>
    <row r="481" s="1" customFormat="1" ht="25.5" customHeight="1" x14ac:dyDescent="0.6"/>
    <row r="482" s="1" customFormat="1" ht="25.5" customHeight="1" x14ac:dyDescent="0.6"/>
    <row r="483" s="1" customFormat="1" ht="25.5" customHeight="1" x14ac:dyDescent="0.6"/>
    <row r="484" s="1" customFormat="1" ht="25.5" customHeight="1" x14ac:dyDescent="0.6"/>
    <row r="485" s="1" customFormat="1" ht="25.5" customHeight="1" x14ac:dyDescent="0.6"/>
    <row r="486" s="1" customFormat="1" ht="25.5" customHeight="1" x14ac:dyDescent="0.6"/>
    <row r="487" s="1" customFormat="1" ht="25.5" customHeight="1" x14ac:dyDescent="0.6"/>
    <row r="488" s="1" customFormat="1" ht="25.5" customHeight="1" x14ac:dyDescent="0.6"/>
    <row r="489" s="1" customFormat="1" ht="25.5" customHeight="1" x14ac:dyDescent="0.6"/>
    <row r="490" s="1" customFormat="1" ht="25.5" customHeight="1" x14ac:dyDescent="0.6"/>
    <row r="491" s="1" customFormat="1" ht="25.5" customHeight="1" x14ac:dyDescent="0.6"/>
    <row r="492" s="1" customFormat="1" ht="25.5" customHeight="1" x14ac:dyDescent="0.6"/>
    <row r="493" s="1" customFormat="1" ht="25.5" customHeight="1" x14ac:dyDescent="0.6"/>
    <row r="494" s="1" customFormat="1" ht="25.5" customHeight="1" x14ac:dyDescent="0.6"/>
    <row r="495" s="1" customFormat="1" ht="25.5" customHeight="1" x14ac:dyDescent="0.6"/>
    <row r="496" s="1" customFormat="1" ht="25.5" customHeight="1" x14ac:dyDescent="0.6"/>
    <row r="497" s="1" customFormat="1" ht="25.5" customHeight="1" x14ac:dyDescent="0.6"/>
    <row r="498" s="1" customFormat="1" ht="25.5" customHeight="1" x14ac:dyDescent="0.6"/>
    <row r="499" s="1" customFormat="1" ht="25.5" customHeight="1" x14ac:dyDescent="0.6"/>
    <row r="500" s="1" customFormat="1" ht="25.5" customHeight="1" x14ac:dyDescent="0.6"/>
    <row r="501" s="1" customFormat="1" ht="25.5" customHeight="1" x14ac:dyDescent="0.6"/>
    <row r="502" s="1" customFormat="1" ht="25.5" customHeight="1" x14ac:dyDescent="0.6"/>
    <row r="503" s="1" customFormat="1" ht="25.5" customHeight="1" x14ac:dyDescent="0.6"/>
    <row r="504" s="1" customFormat="1" ht="25.5" customHeight="1" x14ac:dyDescent="0.6"/>
    <row r="505" s="1" customFormat="1" ht="25.5" customHeight="1" x14ac:dyDescent="0.6"/>
    <row r="506" s="1" customFormat="1" ht="25.5" customHeight="1" x14ac:dyDescent="0.6"/>
    <row r="507" s="1" customFormat="1" ht="25.5" customHeight="1" x14ac:dyDescent="0.6"/>
    <row r="508" s="1" customFormat="1" ht="25.5" customHeight="1" x14ac:dyDescent="0.6"/>
    <row r="509" s="1" customFormat="1" ht="25.5" customHeight="1" x14ac:dyDescent="0.6"/>
    <row r="510" s="1" customFormat="1" ht="25.5" customHeight="1" x14ac:dyDescent="0.6"/>
    <row r="511" s="1" customFormat="1" ht="25.5" customHeight="1" x14ac:dyDescent="0.6"/>
    <row r="512" s="1" customFormat="1" ht="25.5" customHeight="1" x14ac:dyDescent="0.6"/>
    <row r="513" s="1" customFormat="1" ht="25.5" customHeight="1" x14ac:dyDescent="0.6"/>
    <row r="514" s="1" customFormat="1" ht="25.5" customHeight="1" x14ac:dyDescent="0.6"/>
    <row r="515" s="1" customFormat="1" ht="25.5" customHeight="1" x14ac:dyDescent="0.6"/>
    <row r="516" s="1" customFormat="1" ht="25.5" customHeight="1" x14ac:dyDescent="0.6"/>
    <row r="517" s="1" customFormat="1" ht="25.5" customHeight="1" x14ac:dyDescent="0.6"/>
    <row r="518" s="1" customFormat="1" ht="25.5" customHeight="1" x14ac:dyDescent="0.6"/>
    <row r="519" s="1" customFormat="1" ht="25.5" customHeight="1" x14ac:dyDescent="0.6"/>
    <row r="520" s="1" customFormat="1" ht="25.5" customHeight="1" x14ac:dyDescent="0.6"/>
    <row r="521" s="1" customFormat="1" ht="25.5" customHeight="1" x14ac:dyDescent="0.6"/>
    <row r="522" s="1" customFormat="1" ht="25.5" customHeight="1" x14ac:dyDescent="0.6"/>
    <row r="523" s="1" customFormat="1" ht="25.5" customHeight="1" x14ac:dyDescent="0.6"/>
    <row r="524" s="1" customFormat="1" ht="25.5" customHeight="1" x14ac:dyDescent="0.6"/>
    <row r="525" s="1" customFormat="1" ht="25.5" customHeight="1" x14ac:dyDescent="0.6"/>
    <row r="526" s="1" customFormat="1" ht="25.5" customHeight="1" x14ac:dyDescent="0.6"/>
    <row r="527" s="1" customFormat="1" ht="25.5" customHeight="1" x14ac:dyDescent="0.6"/>
    <row r="528" s="1" customFormat="1" ht="25.5" customHeight="1" x14ac:dyDescent="0.6"/>
    <row r="529" s="1" customFormat="1" ht="25.5" customHeight="1" x14ac:dyDescent="0.6"/>
    <row r="530" s="1" customFormat="1" ht="25.5" customHeight="1" x14ac:dyDescent="0.6"/>
    <row r="531" s="1" customFormat="1" ht="25.5" customHeight="1" x14ac:dyDescent="0.6"/>
    <row r="532" s="1" customFormat="1" ht="25.5" customHeight="1" x14ac:dyDescent="0.6"/>
    <row r="533" s="1" customFormat="1" ht="25.5" customHeight="1" x14ac:dyDescent="0.6"/>
    <row r="534" s="1" customFormat="1" ht="25.5" customHeight="1" x14ac:dyDescent="0.6"/>
    <row r="535" s="1" customFormat="1" ht="25.5" customHeight="1" x14ac:dyDescent="0.6"/>
    <row r="536" s="1" customFormat="1" ht="25.5" customHeight="1" x14ac:dyDescent="0.6"/>
    <row r="537" s="1" customFormat="1" ht="25.5" customHeight="1" x14ac:dyDescent="0.6"/>
    <row r="538" s="1" customFormat="1" ht="25.5" customHeight="1" x14ac:dyDescent="0.6"/>
    <row r="539" s="1" customFormat="1" ht="25.5" customHeight="1" x14ac:dyDescent="0.6"/>
    <row r="540" s="1" customFormat="1" ht="25.5" customHeight="1" x14ac:dyDescent="0.6"/>
    <row r="541" s="1" customFormat="1" ht="25.5" customHeight="1" x14ac:dyDescent="0.6"/>
    <row r="542" s="1" customFormat="1" ht="25.5" customHeight="1" x14ac:dyDescent="0.6"/>
    <row r="543" s="1" customFormat="1" ht="25.5" customHeight="1" x14ac:dyDescent="0.6"/>
    <row r="544" s="1" customFormat="1" ht="25.5" customHeight="1" x14ac:dyDescent="0.6"/>
    <row r="545" s="1" customFormat="1" ht="25.5" customHeight="1" x14ac:dyDescent="0.6"/>
    <row r="546" s="1" customFormat="1" ht="25.5" customHeight="1" x14ac:dyDescent="0.6"/>
    <row r="547" s="1" customFormat="1" ht="25.5" customHeight="1" x14ac:dyDescent="0.6"/>
    <row r="548" s="1" customFormat="1" ht="25.5" customHeight="1" x14ac:dyDescent="0.6"/>
    <row r="549" s="1" customFormat="1" ht="25.5" customHeight="1" x14ac:dyDescent="0.6"/>
    <row r="550" s="1" customFormat="1" ht="25.5" customHeight="1" x14ac:dyDescent="0.6"/>
    <row r="551" s="1" customFormat="1" ht="25.5" customHeight="1" x14ac:dyDescent="0.6"/>
    <row r="552" s="1" customFormat="1" ht="25.5" customHeight="1" x14ac:dyDescent="0.6"/>
    <row r="553" s="1" customFormat="1" ht="25.5" customHeight="1" x14ac:dyDescent="0.6"/>
    <row r="554" s="1" customFormat="1" ht="25.5" customHeight="1" x14ac:dyDescent="0.6"/>
    <row r="555" s="1" customFormat="1" ht="25.5" customHeight="1" x14ac:dyDescent="0.6"/>
    <row r="556" s="1" customFormat="1" ht="25.5" customHeight="1" x14ac:dyDescent="0.6"/>
    <row r="557" s="1" customFormat="1" ht="25.5" customHeight="1" x14ac:dyDescent="0.6"/>
    <row r="558" s="1" customFormat="1" ht="25.5" customHeight="1" x14ac:dyDescent="0.6"/>
    <row r="559" s="1" customFormat="1" ht="25.5" customHeight="1" x14ac:dyDescent="0.6"/>
    <row r="560" s="1" customFormat="1" ht="25.5" customHeight="1" x14ac:dyDescent="0.6"/>
    <row r="561" s="1" customFormat="1" ht="25.5" customHeight="1" x14ac:dyDescent="0.6"/>
    <row r="562" s="1" customFormat="1" ht="25.5" customHeight="1" x14ac:dyDescent="0.6"/>
    <row r="563" s="1" customFormat="1" ht="25.5" customHeight="1" x14ac:dyDescent="0.6"/>
    <row r="564" s="1" customFormat="1" ht="25.5" customHeight="1" x14ac:dyDescent="0.6"/>
    <row r="565" s="1" customFormat="1" ht="25.5" customHeight="1" x14ac:dyDescent="0.6"/>
    <row r="566" s="1" customFormat="1" ht="25.5" customHeight="1" x14ac:dyDescent="0.6"/>
    <row r="567" s="1" customFormat="1" ht="25.5" customHeight="1" x14ac:dyDescent="0.6"/>
    <row r="568" s="1" customFormat="1" ht="25.5" customHeight="1" x14ac:dyDescent="0.6"/>
    <row r="569" s="1" customFormat="1" ht="25.5" customHeight="1" x14ac:dyDescent="0.6"/>
    <row r="570" s="1" customFormat="1" ht="25.5" customHeight="1" x14ac:dyDescent="0.6"/>
    <row r="571" s="1" customFormat="1" ht="25.5" customHeight="1" x14ac:dyDescent="0.6"/>
    <row r="572" s="1" customFormat="1" ht="25.5" customHeight="1" x14ac:dyDescent="0.6"/>
    <row r="573" s="1" customFormat="1" ht="25.5" customHeight="1" x14ac:dyDescent="0.6"/>
    <row r="574" s="1" customFormat="1" ht="25.5" customHeight="1" x14ac:dyDescent="0.6"/>
    <row r="575" s="1" customFormat="1" ht="25.5" customHeight="1" x14ac:dyDescent="0.6"/>
    <row r="576" s="1" customFormat="1" ht="25.5" customHeight="1" x14ac:dyDescent="0.6"/>
    <row r="577" s="1" customFormat="1" ht="25.5" customHeight="1" x14ac:dyDescent="0.6"/>
    <row r="578" s="1" customFormat="1" ht="25.5" customHeight="1" x14ac:dyDescent="0.6"/>
    <row r="579" s="1" customFormat="1" ht="25.5" customHeight="1" x14ac:dyDescent="0.6"/>
    <row r="580" s="1" customFormat="1" ht="25.5" customHeight="1" x14ac:dyDescent="0.6"/>
    <row r="581" s="1" customFormat="1" ht="25.5" customHeight="1" x14ac:dyDescent="0.6"/>
    <row r="582" s="1" customFormat="1" ht="25.5" customHeight="1" x14ac:dyDescent="0.6"/>
    <row r="583" s="1" customFormat="1" ht="25.5" customHeight="1" x14ac:dyDescent="0.6"/>
    <row r="584" s="1" customFormat="1" ht="25.5" customHeight="1" x14ac:dyDescent="0.6"/>
    <row r="585" s="1" customFormat="1" ht="25.5" customHeight="1" x14ac:dyDescent="0.6"/>
    <row r="586" s="1" customFormat="1" ht="25.5" customHeight="1" x14ac:dyDescent="0.6"/>
    <row r="587" s="1" customFormat="1" ht="25.5" customHeight="1" x14ac:dyDescent="0.6"/>
    <row r="588" s="1" customFormat="1" ht="25.5" customHeight="1" x14ac:dyDescent="0.6"/>
    <row r="589" s="1" customFormat="1" ht="25.5" customHeight="1" x14ac:dyDescent="0.6"/>
    <row r="590" s="1" customFormat="1" ht="25.5" customHeight="1" x14ac:dyDescent="0.6"/>
    <row r="591" s="1" customFormat="1" ht="25.5" customHeight="1" x14ac:dyDescent="0.6"/>
    <row r="592" s="1" customFormat="1" ht="25.5" customHeight="1" x14ac:dyDescent="0.6"/>
    <row r="593" s="1" customFormat="1" ht="25.5" customHeight="1" x14ac:dyDescent="0.6"/>
    <row r="594" s="1" customFormat="1" ht="25.5" customHeight="1" x14ac:dyDescent="0.6"/>
    <row r="595" s="1" customFormat="1" ht="25.5" customHeight="1" x14ac:dyDescent="0.6"/>
    <row r="596" s="1" customFormat="1" ht="25.5" customHeight="1" x14ac:dyDescent="0.6"/>
    <row r="597" s="1" customFormat="1" ht="25.5" customHeight="1" x14ac:dyDescent="0.6"/>
    <row r="598" s="1" customFormat="1" ht="25.5" customHeight="1" x14ac:dyDescent="0.6"/>
    <row r="599" s="1" customFormat="1" ht="25.5" customHeight="1" x14ac:dyDescent="0.6"/>
    <row r="600" s="1" customFormat="1" ht="25.5" customHeight="1" x14ac:dyDescent="0.6"/>
    <row r="601" s="1" customFormat="1" ht="25.5" customHeight="1" x14ac:dyDescent="0.6"/>
    <row r="602" s="1" customFormat="1" ht="25.5" customHeight="1" x14ac:dyDescent="0.6"/>
    <row r="603" s="1" customFormat="1" ht="25.5" customHeight="1" x14ac:dyDescent="0.6"/>
    <row r="604" s="1" customFormat="1" ht="25.5" customHeight="1" x14ac:dyDescent="0.6"/>
    <row r="605" s="1" customFormat="1" ht="25.5" customHeight="1" x14ac:dyDescent="0.6"/>
    <row r="606" s="1" customFormat="1" ht="25.5" customHeight="1" x14ac:dyDescent="0.6"/>
    <row r="607" s="1" customFormat="1" ht="25.5" customHeight="1" x14ac:dyDescent="0.6"/>
    <row r="608" s="1" customFormat="1" ht="25.5" customHeight="1" x14ac:dyDescent="0.6"/>
    <row r="609" s="1" customFormat="1" ht="25.5" customHeight="1" x14ac:dyDescent="0.6"/>
    <row r="610" s="1" customFormat="1" ht="25.5" customHeight="1" x14ac:dyDescent="0.6"/>
    <row r="611" s="1" customFormat="1" ht="25.5" customHeight="1" x14ac:dyDescent="0.6"/>
    <row r="612" s="1" customFormat="1" ht="25.5" customHeight="1" x14ac:dyDescent="0.6"/>
    <row r="613" s="1" customFormat="1" ht="25.5" customHeight="1" x14ac:dyDescent="0.6"/>
    <row r="614" s="1" customFormat="1" ht="25.5" customHeight="1" x14ac:dyDescent="0.6"/>
    <row r="615" s="1" customFormat="1" ht="25.5" customHeight="1" x14ac:dyDescent="0.6"/>
    <row r="616" s="1" customFormat="1" ht="25.5" customHeight="1" x14ac:dyDescent="0.6"/>
    <row r="617" s="1" customFormat="1" ht="25.5" customHeight="1" x14ac:dyDescent="0.6"/>
    <row r="618" s="1" customFormat="1" ht="25.5" customHeight="1" x14ac:dyDescent="0.6"/>
    <row r="619" s="1" customFormat="1" ht="25.5" customHeight="1" x14ac:dyDescent="0.6"/>
    <row r="620" s="1" customFormat="1" ht="25.5" customHeight="1" x14ac:dyDescent="0.6"/>
    <row r="621" s="1" customFormat="1" ht="25.5" customHeight="1" x14ac:dyDescent="0.6"/>
    <row r="622" s="1" customFormat="1" ht="25.5" customHeight="1" x14ac:dyDescent="0.6"/>
    <row r="623" s="1" customFormat="1" ht="25.5" customHeight="1" x14ac:dyDescent="0.6"/>
    <row r="624" s="1" customFormat="1" ht="25.5" customHeight="1" x14ac:dyDescent="0.6"/>
    <row r="625" s="1" customFormat="1" ht="25.5" customHeight="1" x14ac:dyDescent="0.6"/>
    <row r="626" s="1" customFormat="1" ht="25.5" customHeight="1" x14ac:dyDescent="0.6"/>
    <row r="627" s="1" customFormat="1" ht="25.5" customHeight="1" x14ac:dyDescent="0.6"/>
    <row r="628" s="1" customFormat="1" ht="25.5" customHeight="1" x14ac:dyDescent="0.6"/>
    <row r="629" s="1" customFormat="1" ht="25.5" customHeight="1" x14ac:dyDescent="0.6"/>
    <row r="630" s="1" customFormat="1" ht="25.5" customHeight="1" x14ac:dyDescent="0.6"/>
    <row r="631" s="1" customFormat="1" ht="25.5" customHeight="1" x14ac:dyDescent="0.6"/>
    <row r="632" s="1" customFormat="1" ht="25.5" customHeight="1" x14ac:dyDescent="0.6"/>
    <row r="633" s="1" customFormat="1" ht="25.5" customHeight="1" x14ac:dyDescent="0.6"/>
    <row r="634" s="1" customFormat="1" ht="25.5" customHeight="1" x14ac:dyDescent="0.6"/>
    <row r="635" s="1" customFormat="1" ht="25.5" customHeight="1" x14ac:dyDescent="0.6"/>
    <row r="636" s="1" customFormat="1" ht="25.5" customHeight="1" x14ac:dyDescent="0.6"/>
    <row r="637" s="1" customFormat="1" ht="25.5" customHeight="1" x14ac:dyDescent="0.6"/>
    <row r="638" s="1" customFormat="1" ht="25.5" customHeight="1" x14ac:dyDescent="0.6"/>
    <row r="639" s="1" customFormat="1" ht="25.5" customHeight="1" x14ac:dyDescent="0.6"/>
    <row r="640" s="1" customFormat="1" ht="25.5" customHeight="1" x14ac:dyDescent="0.6"/>
    <row r="641" s="1" customFormat="1" ht="25.5" customHeight="1" x14ac:dyDescent="0.6"/>
    <row r="642" s="1" customFormat="1" ht="25.5" customHeight="1" x14ac:dyDescent="0.6"/>
    <row r="643" s="1" customFormat="1" ht="25.5" customHeight="1" x14ac:dyDescent="0.6"/>
    <row r="644" s="1" customFormat="1" ht="25.5" customHeight="1" x14ac:dyDescent="0.6"/>
    <row r="645" s="1" customFormat="1" ht="25.5" customHeight="1" x14ac:dyDescent="0.6"/>
    <row r="646" s="1" customFormat="1" ht="25.5" customHeight="1" x14ac:dyDescent="0.6"/>
    <row r="647" s="1" customFormat="1" ht="25.5" customHeight="1" x14ac:dyDescent="0.6"/>
    <row r="648" s="1" customFormat="1" ht="25.5" customHeight="1" x14ac:dyDescent="0.6"/>
    <row r="649" s="1" customFormat="1" ht="25.5" customHeight="1" x14ac:dyDescent="0.6"/>
    <row r="650" s="1" customFormat="1" ht="25.5" customHeight="1" x14ac:dyDescent="0.6"/>
    <row r="651" s="1" customFormat="1" ht="25.5" customHeight="1" x14ac:dyDescent="0.6"/>
    <row r="652" s="1" customFormat="1" ht="25.5" customHeight="1" x14ac:dyDescent="0.6"/>
    <row r="653" s="1" customFormat="1" ht="25.5" customHeight="1" x14ac:dyDescent="0.6"/>
    <row r="654" s="1" customFormat="1" ht="25.5" customHeight="1" x14ac:dyDescent="0.6"/>
    <row r="655" s="1" customFormat="1" ht="25.5" customHeight="1" x14ac:dyDescent="0.6"/>
    <row r="656" s="1" customFormat="1" ht="25.5" customHeight="1" x14ac:dyDescent="0.6"/>
    <row r="657" s="1" customFormat="1" ht="25.5" customHeight="1" x14ac:dyDescent="0.6"/>
    <row r="658" s="1" customFormat="1" ht="25.5" customHeight="1" x14ac:dyDescent="0.6"/>
    <row r="659" s="1" customFormat="1" ht="25.5" customHeight="1" x14ac:dyDescent="0.6"/>
    <row r="660" s="1" customFormat="1" ht="25.5" customHeight="1" x14ac:dyDescent="0.6"/>
    <row r="661" s="1" customFormat="1" ht="25.5" customHeight="1" x14ac:dyDescent="0.6"/>
    <row r="662" s="1" customFormat="1" ht="25.5" customHeight="1" x14ac:dyDescent="0.6"/>
    <row r="663" s="1" customFormat="1" ht="25.5" customHeight="1" x14ac:dyDescent="0.6"/>
    <row r="664" s="1" customFormat="1" ht="25.5" customHeight="1" x14ac:dyDescent="0.6"/>
    <row r="665" s="1" customFormat="1" ht="25.5" customHeight="1" x14ac:dyDescent="0.6"/>
    <row r="666" s="1" customFormat="1" ht="25.5" customHeight="1" x14ac:dyDescent="0.6"/>
    <row r="667" s="1" customFormat="1" ht="25.5" customHeight="1" x14ac:dyDescent="0.6"/>
    <row r="668" s="1" customFormat="1" ht="25.5" customHeight="1" x14ac:dyDescent="0.6"/>
    <row r="669" s="1" customFormat="1" ht="25.5" customHeight="1" x14ac:dyDescent="0.6"/>
    <row r="670" s="1" customFormat="1" ht="25.5" customHeight="1" x14ac:dyDescent="0.6"/>
    <row r="671" s="1" customFormat="1" ht="25.5" customHeight="1" x14ac:dyDescent="0.6"/>
    <row r="672" s="1" customFormat="1" ht="25.5" customHeight="1" x14ac:dyDescent="0.6"/>
    <row r="673" s="1" customFormat="1" ht="25.5" customHeight="1" x14ac:dyDescent="0.6"/>
    <row r="674" s="1" customFormat="1" ht="25.5" customHeight="1" x14ac:dyDescent="0.6"/>
    <row r="675" s="1" customFormat="1" ht="25.5" customHeight="1" x14ac:dyDescent="0.6"/>
    <row r="676" s="1" customFormat="1" ht="25.5" customHeight="1" x14ac:dyDescent="0.6"/>
    <row r="677" s="1" customFormat="1" ht="25.5" customHeight="1" x14ac:dyDescent="0.6"/>
    <row r="678" s="1" customFormat="1" ht="25.5" customHeight="1" x14ac:dyDescent="0.6"/>
    <row r="679" s="1" customFormat="1" ht="25.5" customHeight="1" x14ac:dyDescent="0.6"/>
    <row r="680" s="1" customFormat="1" ht="25.5" customHeight="1" x14ac:dyDescent="0.6"/>
    <row r="681" s="1" customFormat="1" ht="25.5" customHeight="1" x14ac:dyDescent="0.6"/>
    <row r="682" s="1" customFormat="1" ht="25.5" customHeight="1" x14ac:dyDescent="0.6"/>
    <row r="683" s="1" customFormat="1" ht="25.5" customHeight="1" x14ac:dyDescent="0.6"/>
    <row r="684" s="1" customFormat="1" ht="25.5" customHeight="1" x14ac:dyDescent="0.6"/>
    <row r="685" s="1" customFormat="1" ht="25.5" customHeight="1" x14ac:dyDescent="0.6"/>
    <row r="686" s="1" customFormat="1" ht="25.5" customHeight="1" x14ac:dyDescent="0.6"/>
    <row r="687" s="1" customFormat="1" ht="25.5" customHeight="1" x14ac:dyDescent="0.6"/>
    <row r="688" s="1" customFormat="1" ht="25.5" customHeight="1" x14ac:dyDescent="0.6"/>
    <row r="689" s="1" customFormat="1" ht="25.5" customHeight="1" x14ac:dyDescent="0.6"/>
    <row r="690" s="1" customFormat="1" ht="25.5" customHeight="1" x14ac:dyDescent="0.6"/>
    <row r="691" s="1" customFormat="1" ht="25.5" customHeight="1" x14ac:dyDescent="0.6"/>
    <row r="692" s="1" customFormat="1" ht="25.5" customHeight="1" x14ac:dyDescent="0.6"/>
    <row r="693" s="1" customFormat="1" ht="25.5" customHeight="1" x14ac:dyDescent="0.6"/>
    <row r="694" s="1" customFormat="1" ht="25.5" customHeight="1" x14ac:dyDescent="0.6"/>
    <row r="695" s="1" customFormat="1" ht="25.5" customHeight="1" x14ac:dyDescent="0.6"/>
    <row r="696" s="1" customFormat="1" ht="25.5" customHeight="1" x14ac:dyDescent="0.6"/>
    <row r="697" s="1" customFormat="1" ht="25.5" customHeight="1" x14ac:dyDescent="0.6"/>
    <row r="698" s="1" customFormat="1" ht="25.5" customHeight="1" x14ac:dyDescent="0.6"/>
    <row r="699" s="1" customFormat="1" ht="25.5" customHeight="1" x14ac:dyDescent="0.6"/>
    <row r="700" s="1" customFormat="1" ht="25.5" customHeight="1" x14ac:dyDescent="0.6"/>
    <row r="701" s="1" customFormat="1" ht="25.5" customHeight="1" x14ac:dyDescent="0.6"/>
    <row r="702" s="1" customFormat="1" ht="25.5" customHeight="1" x14ac:dyDescent="0.6"/>
    <row r="703" s="1" customFormat="1" ht="25.5" customHeight="1" x14ac:dyDescent="0.6"/>
    <row r="704" s="1" customFormat="1" ht="25.5" customHeight="1" x14ac:dyDescent="0.6"/>
    <row r="705" s="1" customFormat="1" ht="25.5" customHeight="1" x14ac:dyDescent="0.6"/>
    <row r="706" s="1" customFormat="1" ht="25.5" customHeight="1" x14ac:dyDescent="0.6"/>
    <row r="707" s="1" customFormat="1" ht="25.5" customHeight="1" x14ac:dyDescent="0.6"/>
    <row r="708" s="1" customFormat="1" ht="25.5" customHeight="1" x14ac:dyDescent="0.6"/>
    <row r="709" s="1" customFormat="1" ht="25.5" customHeight="1" x14ac:dyDescent="0.6"/>
    <row r="710" s="1" customFormat="1" ht="25.5" customHeight="1" x14ac:dyDescent="0.6"/>
    <row r="711" s="1" customFormat="1" ht="25.5" customHeight="1" x14ac:dyDescent="0.6"/>
    <row r="712" s="1" customFormat="1" ht="25.5" customHeight="1" x14ac:dyDescent="0.6"/>
    <row r="713" s="1" customFormat="1" ht="25.5" customHeight="1" x14ac:dyDescent="0.6"/>
    <row r="714" s="1" customFormat="1" ht="25.5" customHeight="1" x14ac:dyDescent="0.6"/>
    <row r="715" s="1" customFormat="1" ht="25.5" customHeight="1" x14ac:dyDescent="0.6"/>
    <row r="716" s="1" customFormat="1" ht="25.5" customHeight="1" x14ac:dyDescent="0.6"/>
    <row r="717" s="1" customFormat="1" ht="25.5" customHeight="1" x14ac:dyDescent="0.6"/>
    <row r="718" s="1" customFormat="1" ht="25.5" customHeight="1" x14ac:dyDescent="0.6"/>
    <row r="719" s="1" customFormat="1" ht="25.5" customHeight="1" x14ac:dyDescent="0.6"/>
    <row r="720" s="1" customFormat="1" ht="25.5" customHeight="1" x14ac:dyDescent="0.6"/>
    <row r="721" s="1" customFormat="1" ht="25.5" customHeight="1" x14ac:dyDescent="0.6"/>
    <row r="722" s="1" customFormat="1" ht="25.5" customHeight="1" x14ac:dyDescent="0.6"/>
    <row r="723" s="1" customFormat="1" ht="25.5" customHeight="1" x14ac:dyDescent="0.6"/>
    <row r="724" s="1" customFormat="1" ht="25.5" customHeight="1" x14ac:dyDescent="0.6"/>
    <row r="725" s="1" customFormat="1" ht="25.5" customHeight="1" x14ac:dyDescent="0.6"/>
    <row r="726" s="1" customFormat="1" ht="25.5" customHeight="1" x14ac:dyDescent="0.6"/>
    <row r="727" s="1" customFormat="1" ht="25.5" customHeight="1" x14ac:dyDescent="0.6"/>
    <row r="728" s="1" customFormat="1" ht="25.5" customHeight="1" x14ac:dyDescent="0.6"/>
    <row r="729" s="1" customFormat="1" ht="25.5" customHeight="1" x14ac:dyDescent="0.6"/>
    <row r="730" s="1" customFormat="1" ht="25.5" customHeight="1" x14ac:dyDescent="0.6"/>
    <row r="731" s="1" customFormat="1" ht="25.5" customHeight="1" x14ac:dyDescent="0.6"/>
    <row r="732" s="1" customFormat="1" ht="25.5" customHeight="1" x14ac:dyDescent="0.6"/>
    <row r="733" s="1" customFormat="1" ht="25.5" customHeight="1" x14ac:dyDescent="0.6"/>
    <row r="734" s="1" customFormat="1" ht="25.5" customHeight="1" x14ac:dyDescent="0.6"/>
    <row r="735" s="1" customFormat="1" ht="25.5" customHeight="1" x14ac:dyDescent="0.6"/>
    <row r="736" s="1" customFormat="1" ht="25.5" customHeight="1" x14ac:dyDescent="0.6"/>
    <row r="737" s="1" customFormat="1" ht="25.5" customHeight="1" x14ac:dyDescent="0.6"/>
    <row r="738" s="1" customFormat="1" ht="25.5" customHeight="1" x14ac:dyDescent="0.6"/>
    <row r="739" s="1" customFormat="1" ht="25.5" customHeight="1" x14ac:dyDescent="0.6"/>
    <row r="740" s="1" customFormat="1" ht="25.5" customHeight="1" x14ac:dyDescent="0.6"/>
    <row r="741" s="1" customFormat="1" ht="25.5" customHeight="1" x14ac:dyDescent="0.6"/>
    <row r="742" s="1" customFormat="1" ht="25.5" customHeight="1" x14ac:dyDescent="0.6"/>
    <row r="743" s="1" customFormat="1" ht="25.5" customHeight="1" x14ac:dyDescent="0.6"/>
    <row r="744" s="1" customFormat="1" ht="25.5" customHeight="1" x14ac:dyDescent="0.6"/>
    <row r="745" s="1" customFormat="1" ht="25.5" customHeight="1" x14ac:dyDescent="0.6"/>
    <row r="746" s="1" customFormat="1" ht="25.5" customHeight="1" x14ac:dyDescent="0.6"/>
    <row r="747" s="1" customFormat="1" ht="25.5" customHeight="1" x14ac:dyDescent="0.6"/>
    <row r="748" s="1" customFormat="1" ht="25.5" customHeight="1" x14ac:dyDescent="0.6"/>
    <row r="749" s="1" customFormat="1" ht="25.5" customHeight="1" x14ac:dyDescent="0.6"/>
    <row r="750" s="1" customFormat="1" ht="25.5" customHeight="1" x14ac:dyDescent="0.6"/>
    <row r="751" s="1" customFormat="1" ht="25.5" customHeight="1" x14ac:dyDescent="0.6"/>
    <row r="752" s="1" customFormat="1" ht="25.5" customHeight="1" x14ac:dyDescent="0.6"/>
    <row r="753" s="1" customFormat="1" ht="25.5" customHeight="1" x14ac:dyDescent="0.6"/>
    <row r="754" s="1" customFormat="1" ht="25.5" customHeight="1" x14ac:dyDescent="0.6"/>
    <row r="755" s="1" customFormat="1" ht="25.5" customHeight="1" x14ac:dyDescent="0.6"/>
    <row r="756" s="1" customFormat="1" ht="25.5" customHeight="1" x14ac:dyDescent="0.6"/>
    <row r="757" s="1" customFormat="1" ht="25.5" customHeight="1" x14ac:dyDescent="0.6"/>
    <row r="758" s="1" customFormat="1" ht="25.5" customHeight="1" x14ac:dyDescent="0.6"/>
    <row r="759" s="1" customFormat="1" ht="25.5" customHeight="1" x14ac:dyDescent="0.6"/>
    <row r="760" s="1" customFormat="1" ht="25.5" customHeight="1" x14ac:dyDescent="0.6"/>
    <row r="761" s="1" customFormat="1" ht="25.5" customHeight="1" x14ac:dyDescent="0.6"/>
    <row r="762" s="1" customFormat="1" ht="25.5" customHeight="1" x14ac:dyDescent="0.6"/>
    <row r="763" s="1" customFormat="1" ht="25.5" customHeight="1" x14ac:dyDescent="0.6"/>
    <row r="764" s="1" customFormat="1" ht="25.5" customHeight="1" x14ac:dyDescent="0.6"/>
    <row r="765" s="1" customFormat="1" ht="25.5" customHeight="1" x14ac:dyDescent="0.6"/>
    <row r="766" s="1" customFormat="1" ht="25.5" customHeight="1" x14ac:dyDescent="0.6"/>
    <row r="767" s="1" customFormat="1" ht="25.5" customHeight="1" x14ac:dyDescent="0.6"/>
    <row r="768" s="1" customFormat="1" ht="25.5" customHeight="1" x14ac:dyDescent="0.6"/>
    <row r="769" s="1" customFormat="1" ht="25.5" customHeight="1" x14ac:dyDescent="0.6"/>
    <row r="770" s="1" customFormat="1" ht="25.5" customHeight="1" x14ac:dyDescent="0.6"/>
    <row r="771" s="1" customFormat="1" ht="25.5" customHeight="1" x14ac:dyDescent="0.6"/>
    <row r="772" s="1" customFormat="1" ht="25.5" customHeight="1" x14ac:dyDescent="0.6"/>
    <row r="773" s="1" customFormat="1" ht="25.5" customHeight="1" x14ac:dyDescent="0.6"/>
    <row r="774" s="1" customFormat="1" ht="25.5" customHeight="1" x14ac:dyDescent="0.6"/>
    <row r="775" s="1" customFormat="1" ht="25.5" customHeight="1" x14ac:dyDescent="0.6"/>
    <row r="776" s="1" customFormat="1" ht="25.5" customHeight="1" x14ac:dyDescent="0.6"/>
    <row r="777" s="1" customFormat="1" ht="25.5" customHeight="1" x14ac:dyDescent="0.6"/>
    <row r="778" s="1" customFormat="1" ht="25.5" customHeight="1" x14ac:dyDescent="0.6"/>
    <row r="779" s="1" customFormat="1" ht="25.5" customHeight="1" x14ac:dyDescent="0.6"/>
    <row r="780" s="1" customFormat="1" ht="25.5" customHeight="1" x14ac:dyDescent="0.6"/>
    <row r="781" s="1" customFormat="1" ht="25.5" customHeight="1" x14ac:dyDescent="0.6"/>
    <row r="782" s="1" customFormat="1" ht="25.5" customHeight="1" x14ac:dyDescent="0.6"/>
    <row r="783" s="1" customFormat="1" ht="25.5" customHeight="1" x14ac:dyDescent="0.6"/>
    <row r="784" s="1" customFormat="1" ht="25.5" customHeight="1" x14ac:dyDescent="0.6"/>
    <row r="785" s="1" customFormat="1" ht="25.5" customHeight="1" x14ac:dyDescent="0.6"/>
    <row r="786" s="1" customFormat="1" ht="25.5" customHeight="1" x14ac:dyDescent="0.6"/>
    <row r="787" s="1" customFormat="1" ht="25.5" customHeight="1" x14ac:dyDescent="0.6"/>
    <row r="788" s="1" customFormat="1" ht="25.5" customHeight="1" x14ac:dyDescent="0.6"/>
    <row r="789" s="1" customFormat="1" ht="25.5" customHeight="1" x14ac:dyDescent="0.6"/>
    <row r="790" s="1" customFormat="1" ht="25.5" customHeight="1" x14ac:dyDescent="0.6"/>
    <row r="791" s="1" customFormat="1" ht="25.5" customHeight="1" x14ac:dyDescent="0.6"/>
    <row r="792" s="1" customFormat="1" ht="25.5" customHeight="1" x14ac:dyDescent="0.6"/>
    <row r="793" s="1" customFormat="1" ht="25.5" customHeight="1" x14ac:dyDescent="0.6"/>
    <row r="794" s="1" customFormat="1" ht="25.5" customHeight="1" x14ac:dyDescent="0.6"/>
    <row r="795" s="1" customFormat="1" ht="25.5" customHeight="1" x14ac:dyDescent="0.6"/>
    <row r="796" s="1" customFormat="1" ht="25.5" customHeight="1" x14ac:dyDescent="0.6"/>
    <row r="797" s="1" customFormat="1" ht="25.5" customHeight="1" x14ac:dyDescent="0.6"/>
    <row r="798" s="1" customFormat="1" ht="25.5" customHeight="1" x14ac:dyDescent="0.6"/>
    <row r="799" s="1" customFormat="1" ht="25.5" customHeight="1" x14ac:dyDescent="0.6"/>
    <row r="800" s="1" customFormat="1" ht="25.5" customHeight="1" x14ac:dyDescent="0.6"/>
    <row r="801" s="1" customFormat="1" ht="25.5" customHeight="1" x14ac:dyDescent="0.6"/>
    <row r="802" s="1" customFormat="1" ht="25.5" customHeight="1" x14ac:dyDescent="0.6"/>
    <row r="803" s="1" customFormat="1" ht="25.5" customHeight="1" x14ac:dyDescent="0.6"/>
    <row r="804" s="1" customFormat="1" ht="25.5" customHeight="1" x14ac:dyDescent="0.6"/>
    <row r="805" s="1" customFormat="1" ht="25.5" customHeight="1" x14ac:dyDescent="0.6"/>
    <row r="806" s="1" customFormat="1" ht="25.5" customHeight="1" x14ac:dyDescent="0.6"/>
    <row r="807" s="1" customFormat="1" ht="25.5" customHeight="1" x14ac:dyDescent="0.6"/>
    <row r="808" s="1" customFormat="1" ht="25.5" customHeight="1" x14ac:dyDescent="0.6"/>
    <row r="809" s="1" customFormat="1" ht="25.5" customHeight="1" x14ac:dyDescent="0.6"/>
    <row r="810" s="1" customFormat="1" ht="25.5" customHeight="1" x14ac:dyDescent="0.6"/>
    <row r="811" s="1" customFormat="1" ht="25.5" customHeight="1" x14ac:dyDescent="0.6"/>
    <row r="812" s="1" customFormat="1" ht="25.5" customHeight="1" x14ac:dyDescent="0.6"/>
    <row r="813" s="1" customFormat="1" ht="25.5" customHeight="1" x14ac:dyDescent="0.6"/>
    <row r="814" s="1" customFormat="1" ht="25.5" customHeight="1" x14ac:dyDescent="0.6"/>
    <row r="815" s="1" customFormat="1" ht="25.5" customHeight="1" x14ac:dyDescent="0.6"/>
    <row r="816" s="1" customFormat="1" ht="25.5" customHeight="1" x14ac:dyDescent="0.6"/>
    <row r="817" s="1" customFormat="1" ht="25.5" customHeight="1" x14ac:dyDescent="0.6"/>
    <row r="818" s="1" customFormat="1" ht="25.5" customHeight="1" x14ac:dyDescent="0.6"/>
    <row r="819" s="1" customFormat="1" ht="25.5" customHeight="1" x14ac:dyDescent="0.6"/>
    <row r="820" s="1" customFormat="1" ht="25.5" customHeight="1" x14ac:dyDescent="0.6"/>
    <row r="821" s="1" customFormat="1" ht="25.5" customHeight="1" x14ac:dyDescent="0.6"/>
    <row r="822" s="1" customFormat="1" ht="25.5" customHeight="1" x14ac:dyDescent="0.6"/>
    <row r="823" s="1" customFormat="1" ht="25.5" customHeight="1" x14ac:dyDescent="0.6"/>
    <row r="824" s="1" customFormat="1" ht="25.5" customHeight="1" x14ac:dyDescent="0.6"/>
    <row r="825" s="1" customFormat="1" ht="25.5" customHeight="1" x14ac:dyDescent="0.6"/>
    <row r="826" s="1" customFormat="1" ht="25.5" customHeight="1" x14ac:dyDescent="0.6"/>
    <row r="827" s="1" customFormat="1" ht="25.5" customHeight="1" x14ac:dyDescent="0.6"/>
    <row r="828" s="1" customFormat="1" ht="25.5" customHeight="1" x14ac:dyDescent="0.6"/>
    <row r="829" s="1" customFormat="1" ht="25.5" customHeight="1" x14ac:dyDescent="0.6"/>
    <row r="830" s="1" customFormat="1" ht="25.5" customHeight="1" x14ac:dyDescent="0.6"/>
    <row r="831" s="1" customFormat="1" ht="25.5" customHeight="1" x14ac:dyDescent="0.6"/>
    <row r="832" s="1" customFormat="1" ht="25.5" customHeight="1" x14ac:dyDescent="0.6"/>
    <row r="833" s="1" customFormat="1" ht="25.5" customHeight="1" x14ac:dyDescent="0.6"/>
    <row r="834" s="1" customFormat="1" ht="25.5" customHeight="1" x14ac:dyDescent="0.6"/>
    <row r="835" s="1" customFormat="1" ht="25.5" customHeight="1" x14ac:dyDescent="0.6"/>
    <row r="836" s="1" customFormat="1" ht="25.5" customHeight="1" x14ac:dyDescent="0.6"/>
    <row r="837" s="1" customFormat="1" ht="25.5" customHeight="1" x14ac:dyDescent="0.6"/>
    <row r="838" s="1" customFormat="1" ht="25.5" customHeight="1" x14ac:dyDescent="0.6"/>
    <row r="839" s="1" customFormat="1" ht="25.5" customHeight="1" x14ac:dyDescent="0.6"/>
    <row r="840" s="1" customFormat="1" ht="25.5" customHeight="1" x14ac:dyDescent="0.6"/>
    <row r="841" s="1" customFormat="1" ht="25.5" customHeight="1" x14ac:dyDescent="0.6"/>
    <row r="842" s="1" customFormat="1" ht="25.5" customHeight="1" x14ac:dyDescent="0.6"/>
    <row r="843" s="1" customFormat="1" ht="25.5" customHeight="1" x14ac:dyDescent="0.6"/>
    <row r="844" s="1" customFormat="1" ht="25.5" customHeight="1" x14ac:dyDescent="0.6"/>
    <row r="845" s="1" customFormat="1" ht="25.5" customHeight="1" x14ac:dyDescent="0.6"/>
    <row r="846" s="1" customFormat="1" ht="25.5" customHeight="1" x14ac:dyDescent="0.6"/>
    <row r="847" s="1" customFormat="1" ht="25.5" customHeight="1" x14ac:dyDescent="0.6"/>
    <row r="848" s="1" customFormat="1" ht="25.5" customHeight="1" x14ac:dyDescent="0.6"/>
    <row r="849" s="1" customFormat="1" ht="25.5" customHeight="1" x14ac:dyDescent="0.6"/>
    <row r="850" s="1" customFormat="1" ht="25.5" customHeight="1" x14ac:dyDescent="0.6"/>
    <row r="851" s="1" customFormat="1" ht="25.5" customHeight="1" x14ac:dyDescent="0.6"/>
    <row r="852" s="1" customFormat="1" ht="25.5" customHeight="1" x14ac:dyDescent="0.6"/>
    <row r="853" s="1" customFormat="1" ht="25.5" customHeight="1" x14ac:dyDescent="0.6"/>
    <row r="854" s="1" customFormat="1" ht="25.5" customHeight="1" x14ac:dyDescent="0.6"/>
    <row r="855" s="1" customFormat="1" ht="25.5" customHeight="1" x14ac:dyDescent="0.6"/>
    <row r="856" s="1" customFormat="1" ht="25.5" customHeight="1" x14ac:dyDescent="0.6"/>
    <row r="857" s="1" customFormat="1" ht="25.5" customHeight="1" x14ac:dyDescent="0.6"/>
    <row r="858" s="1" customFormat="1" ht="25.5" customHeight="1" x14ac:dyDescent="0.6"/>
    <row r="859" s="1" customFormat="1" ht="25.5" customHeight="1" x14ac:dyDescent="0.6"/>
    <row r="860" s="1" customFormat="1" ht="25.5" customHeight="1" x14ac:dyDescent="0.6"/>
    <row r="861" s="1" customFormat="1" ht="25.5" customHeight="1" x14ac:dyDescent="0.6"/>
    <row r="862" s="1" customFormat="1" ht="25.5" customHeight="1" x14ac:dyDescent="0.6"/>
    <row r="863" s="1" customFormat="1" ht="25.5" customHeight="1" x14ac:dyDescent="0.6"/>
    <row r="864" s="1" customFormat="1" ht="25.5" customHeight="1" x14ac:dyDescent="0.6"/>
    <row r="865" s="1" customFormat="1" ht="25.5" customHeight="1" x14ac:dyDescent="0.6"/>
    <row r="866" s="1" customFormat="1" ht="25.5" customHeight="1" x14ac:dyDescent="0.6"/>
    <row r="867" s="1" customFormat="1" ht="25.5" customHeight="1" x14ac:dyDescent="0.6"/>
    <row r="868" s="1" customFormat="1" ht="25.5" customHeight="1" x14ac:dyDescent="0.6"/>
    <row r="869" s="1" customFormat="1" ht="25.5" customHeight="1" x14ac:dyDescent="0.6"/>
    <row r="870" s="1" customFormat="1" ht="25.5" customHeight="1" x14ac:dyDescent="0.6"/>
    <row r="871" s="1" customFormat="1" ht="25.5" customHeight="1" x14ac:dyDescent="0.6"/>
    <row r="872" s="1" customFormat="1" ht="25.5" customHeight="1" x14ac:dyDescent="0.6"/>
    <row r="873" s="1" customFormat="1" ht="25.5" customHeight="1" x14ac:dyDescent="0.6"/>
    <row r="874" s="1" customFormat="1" ht="25.5" customHeight="1" x14ac:dyDescent="0.6"/>
    <row r="875" s="1" customFormat="1" ht="25.5" customHeight="1" x14ac:dyDescent="0.6"/>
    <row r="876" s="1" customFormat="1" ht="25.5" customHeight="1" x14ac:dyDescent="0.6"/>
    <row r="877" s="1" customFormat="1" ht="25.5" customHeight="1" x14ac:dyDescent="0.6"/>
    <row r="878" s="1" customFormat="1" ht="25.5" customHeight="1" x14ac:dyDescent="0.6"/>
    <row r="879" s="1" customFormat="1" ht="25.5" customHeight="1" x14ac:dyDescent="0.6"/>
    <row r="880" s="1" customFormat="1" ht="25.5" customHeight="1" x14ac:dyDescent="0.6"/>
    <row r="881" s="1" customFormat="1" ht="25.5" customHeight="1" x14ac:dyDescent="0.6"/>
    <row r="882" s="1" customFormat="1" ht="25.5" customHeight="1" x14ac:dyDescent="0.6"/>
    <row r="883" s="1" customFormat="1" ht="25.5" customHeight="1" x14ac:dyDescent="0.6"/>
    <row r="884" s="1" customFormat="1" ht="25.5" customHeight="1" x14ac:dyDescent="0.6"/>
    <row r="885" s="1" customFormat="1" ht="25.5" customHeight="1" x14ac:dyDescent="0.6"/>
    <row r="886" s="1" customFormat="1" ht="25.5" customHeight="1" x14ac:dyDescent="0.6"/>
    <row r="887" s="1" customFormat="1" ht="25.5" customHeight="1" x14ac:dyDescent="0.6"/>
    <row r="888" s="1" customFormat="1" ht="25.5" customHeight="1" x14ac:dyDescent="0.6"/>
    <row r="889" s="1" customFormat="1" ht="25.5" customHeight="1" x14ac:dyDescent="0.6"/>
    <row r="890" s="1" customFormat="1" ht="25.5" customHeight="1" x14ac:dyDescent="0.6"/>
    <row r="891" s="1" customFormat="1" ht="25.5" customHeight="1" x14ac:dyDescent="0.6"/>
    <row r="892" s="1" customFormat="1" ht="25.5" customHeight="1" x14ac:dyDescent="0.6"/>
    <row r="893" s="1" customFormat="1" ht="25.5" customHeight="1" x14ac:dyDescent="0.6"/>
    <row r="894" s="1" customFormat="1" ht="25.5" customHeight="1" x14ac:dyDescent="0.6"/>
    <row r="895" s="1" customFormat="1" ht="25.5" customHeight="1" x14ac:dyDescent="0.6"/>
    <row r="896" s="1" customFormat="1" ht="25.5" customHeight="1" x14ac:dyDescent="0.6"/>
    <row r="897" s="1" customFormat="1" ht="25.5" customHeight="1" x14ac:dyDescent="0.6"/>
    <row r="898" s="1" customFormat="1" ht="25.5" customHeight="1" x14ac:dyDescent="0.6"/>
    <row r="899" s="1" customFormat="1" ht="25.5" customHeight="1" x14ac:dyDescent="0.6"/>
    <row r="900" s="1" customFormat="1" ht="25.5" customHeight="1" x14ac:dyDescent="0.6"/>
    <row r="901" s="1" customFormat="1" ht="25.5" customHeight="1" x14ac:dyDescent="0.6"/>
    <row r="902" s="1" customFormat="1" ht="25.5" customHeight="1" x14ac:dyDescent="0.6"/>
    <row r="903" s="1" customFormat="1" ht="25.5" customHeight="1" x14ac:dyDescent="0.6"/>
    <row r="904" s="1" customFormat="1" ht="25.5" customHeight="1" x14ac:dyDescent="0.6"/>
    <row r="905" s="1" customFormat="1" ht="25.5" customHeight="1" x14ac:dyDescent="0.6"/>
    <row r="906" s="1" customFormat="1" ht="25.5" customHeight="1" x14ac:dyDescent="0.6"/>
    <row r="907" s="1" customFormat="1" ht="25.5" customHeight="1" x14ac:dyDescent="0.6"/>
    <row r="908" s="1" customFormat="1" ht="25.5" customHeight="1" x14ac:dyDescent="0.6"/>
    <row r="909" s="1" customFormat="1" ht="25.5" customHeight="1" x14ac:dyDescent="0.6"/>
    <row r="910" s="1" customFormat="1" ht="25.5" customHeight="1" x14ac:dyDescent="0.6"/>
    <row r="911" s="1" customFormat="1" ht="25.5" customHeight="1" x14ac:dyDescent="0.6"/>
    <row r="912" s="1" customFormat="1" ht="25.5" customHeight="1" x14ac:dyDescent="0.6"/>
    <row r="913" s="1" customFormat="1" ht="25.5" customHeight="1" x14ac:dyDescent="0.6"/>
    <row r="914" s="1" customFormat="1" ht="25.5" customHeight="1" x14ac:dyDescent="0.6"/>
    <row r="915" s="1" customFormat="1" ht="25.5" customHeight="1" x14ac:dyDescent="0.6"/>
    <row r="916" s="1" customFormat="1" ht="25.5" customHeight="1" x14ac:dyDescent="0.6"/>
    <row r="917" s="1" customFormat="1" ht="25.5" customHeight="1" x14ac:dyDescent="0.6"/>
    <row r="918" s="1" customFormat="1" ht="25.5" customHeight="1" x14ac:dyDescent="0.6"/>
    <row r="919" s="1" customFormat="1" ht="25.5" customHeight="1" x14ac:dyDescent="0.6"/>
    <row r="920" s="1" customFormat="1" ht="25.5" customHeight="1" x14ac:dyDescent="0.6"/>
    <row r="921" s="1" customFormat="1" ht="25.5" customHeight="1" x14ac:dyDescent="0.6"/>
    <row r="922" s="1" customFormat="1" ht="25.5" customHeight="1" x14ac:dyDescent="0.6"/>
    <row r="923" s="1" customFormat="1" ht="25.5" customHeight="1" x14ac:dyDescent="0.6"/>
    <row r="924" s="1" customFormat="1" ht="25.5" customHeight="1" x14ac:dyDescent="0.6"/>
    <row r="925" s="1" customFormat="1" ht="25.5" customHeight="1" x14ac:dyDescent="0.6"/>
    <row r="926" s="1" customFormat="1" ht="25.5" customHeight="1" x14ac:dyDescent="0.6"/>
    <row r="927" s="1" customFormat="1" ht="25.5" customHeight="1" x14ac:dyDescent="0.6"/>
    <row r="928" s="1" customFormat="1" ht="25.5" customHeight="1" x14ac:dyDescent="0.6"/>
    <row r="929" s="1" customFormat="1" ht="25.5" customHeight="1" x14ac:dyDescent="0.6"/>
    <row r="930" s="1" customFormat="1" ht="25.5" customHeight="1" x14ac:dyDescent="0.6"/>
    <row r="931" s="1" customFormat="1" ht="25.5" customHeight="1" x14ac:dyDescent="0.6"/>
    <row r="932" s="1" customFormat="1" ht="25.5" customHeight="1" x14ac:dyDescent="0.6"/>
    <row r="933" s="1" customFormat="1" ht="25.5" customHeight="1" x14ac:dyDescent="0.6"/>
    <row r="934" s="1" customFormat="1" ht="25.5" customHeight="1" x14ac:dyDescent="0.6"/>
    <row r="935" s="1" customFormat="1" ht="25.5" customHeight="1" x14ac:dyDescent="0.6"/>
    <row r="936" s="1" customFormat="1" ht="25.5" customHeight="1" x14ac:dyDescent="0.6"/>
    <row r="937" s="1" customFormat="1" ht="25.5" customHeight="1" x14ac:dyDescent="0.6"/>
    <row r="938" s="1" customFormat="1" ht="25.5" customHeight="1" x14ac:dyDescent="0.6"/>
    <row r="939" s="1" customFormat="1" ht="25.5" customHeight="1" x14ac:dyDescent="0.6"/>
    <row r="940" s="1" customFormat="1" ht="25.5" customHeight="1" x14ac:dyDescent="0.6"/>
    <row r="941" s="1" customFormat="1" ht="25.5" customHeight="1" x14ac:dyDescent="0.6"/>
    <row r="942" s="1" customFormat="1" ht="25.5" customHeight="1" x14ac:dyDescent="0.6"/>
    <row r="943" s="1" customFormat="1" ht="25.5" customHeight="1" x14ac:dyDescent="0.6"/>
    <row r="944" s="1" customFormat="1" ht="25.5" customHeight="1" x14ac:dyDescent="0.6"/>
    <row r="945" s="1" customFormat="1" ht="25.5" customHeight="1" x14ac:dyDescent="0.6"/>
    <row r="946" s="1" customFormat="1" ht="25.5" customHeight="1" x14ac:dyDescent="0.6"/>
    <row r="947" s="1" customFormat="1" ht="25.5" customHeight="1" x14ac:dyDescent="0.6"/>
    <row r="948" s="1" customFormat="1" ht="25.5" customHeight="1" x14ac:dyDescent="0.6"/>
    <row r="949" s="1" customFormat="1" ht="25.5" customHeight="1" x14ac:dyDescent="0.6"/>
    <row r="950" s="1" customFormat="1" ht="25.5" customHeight="1" x14ac:dyDescent="0.6"/>
    <row r="951" s="1" customFormat="1" ht="25.5" customHeight="1" x14ac:dyDescent="0.6"/>
    <row r="952" s="1" customFormat="1" ht="25.5" customHeight="1" x14ac:dyDescent="0.6"/>
    <row r="953" s="1" customFormat="1" ht="25.5" customHeight="1" x14ac:dyDescent="0.6"/>
    <row r="954" s="1" customFormat="1" ht="25.5" customHeight="1" x14ac:dyDescent="0.6"/>
    <row r="955" s="1" customFormat="1" ht="25.5" customHeight="1" x14ac:dyDescent="0.6"/>
    <row r="956" s="1" customFormat="1" ht="25.5" customHeight="1" x14ac:dyDescent="0.6"/>
    <row r="957" s="1" customFormat="1" ht="25.5" customHeight="1" x14ac:dyDescent="0.6"/>
    <row r="958" s="1" customFormat="1" ht="25.5" customHeight="1" x14ac:dyDescent="0.6"/>
    <row r="959" s="1" customFormat="1" ht="25.5" customHeight="1" x14ac:dyDescent="0.6"/>
    <row r="960" s="1" customFormat="1" ht="25.5" customHeight="1" x14ac:dyDescent="0.6"/>
    <row r="961" s="1" customFormat="1" ht="25.5" customHeight="1" x14ac:dyDescent="0.6"/>
    <row r="962" s="1" customFormat="1" ht="25.5" customHeight="1" x14ac:dyDescent="0.6"/>
    <row r="963" s="1" customFormat="1" ht="25.5" customHeight="1" x14ac:dyDescent="0.6"/>
    <row r="964" s="1" customFormat="1" ht="25.5" customHeight="1" x14ac:dyDescent="0.6"/>
    <row r="965" s="1" customFormat="1" ht="25.5" customHeight="1" x14ac:dyDescent="0.6"/>
    <row r="966" s="1" customFormat="1" ht="25.5" customHeight="1" x14ac:dyDescent="0.6"/>
    <row r="967" s="1" customFormat="1" ht="25.5" customHeight="1" x14ac:dyDescent="0.6"/>
    <row r="968" s="1" customFormat="1" ht="25.5" customHeight="1" x14ac:dyDescent="0.6"/>
    <row r="969" s="1" customFormat="1" ht="25.5" customHeight="1" x14ac:dyDescent="0.6"/>
    <row r="970" s="1" customFormat="1" ht="25.5" customHeight="1" x14ac:dyDescent="0.6"/>
    <row r="971" s="1" customFormat="1" ht="25.5" customHeight="1" x14ac:dyDescent="0.6"/>
    <row r="972" s="1" customFormat="1" ht="25.5" customHeight="1" x14ac:dyDescent="0.6"/>
    <row r="973" s="1" customFormat="1" ht="25.5" customHeight="1" x14ac:dyDescent="0.6"/>
    <row r="974" s="1" customFormat="1" ht="25.5" customHeight="1" x14ac:dyDescent="0.6"/>
    <row r="975" s="1" customFormat="1" ht="25.5" customHeight="1" x14ac:dyDescent="0.6"/>
    <row r="976" s="1" customFormat="1" ht="25.5" customHeight="1" x14ac:dyDescent="0.6"/>
    <row r="977" s="1" customFormat="1" ht="25.5" customHeight="1" x14ac:dyDescent="0.6"/>
    <row r="978" s="1" customFormat="1" ht="25.5" customHeight="1" x14ac:dyDescent="0.6"/>
    <row r="979" s="1" customFormat="1" ht="25.5" customHeight="1" x14ac:dyDescent="0.6"/>
    <row r="980" s="1" customFormat="1" ht="25.5" customHeight="1" x14ac:dyDescent="0.6"/>
    <row r="981" s="1" customFormat="1" ht="25.5" customHeight="1" x14ac:dyDescent="0.6"/>
    <row r="982" s="1" customFormat="1" ht="25.5" customHeight="1" x14ac:dyDescent="0.6"/>
    <row r="983" s="1" customFormat="1" ht="25.5" customHeight="1" x14ac:dyDescent="0.6"/>
    <row r="984" s="1" customFormat="1" ht="25.5" customHeight="1" x14ac:dyDescent="0.6"/>
    <row r="985" s="1" customFormat="1" ht="25.5" customHeight="1" x14ac:dyDescent="0.6"/>
    <row r="986" s="1" customFormat="1" ht="25.5" customHeight="1" x14ac:dyDescent="0.6"/>
    <row r="987" s="1" customFormat="1" ht="25.5" customHeight="1" x14ac:dyDescent="0.6"/>
    <row r="988" s="1" customFormat="1" ht="25.5" customHeight="1" x14ac:dyDescent="0.6"/>
    <row r="989" s="1" customFormat="1" ht="25.5" customHeight="1" x14ac:dyDescent="0.6"/>
    <row r="990" s="1" customFormat="1" ht="25.5" customHeight="1" x14ac:dyDescent="0.6"/>
    <row r="991" s="1" customFormat="1" ht="25.5" customHeight="1" x14ac:dyDescent="0.6"/>
    <row r="992" s="1" customFormat="1" ht="25.5" customHeight="1" x14ac:dyDescent="0.6"/>
    <row r="993" s="1" customFormat="1" ht="25.5" customHeight="1" x14ac:dyDescent="0.6"/>
    <row r="994" s="1" customFormat="1" ht="25.5" customHeight="1" x14ac:dyDescent="0.6"/>
    <row r="995" s="1" customFormat="1" ht="25.5" customHeight="1" x14ac:dyDescent="0.6"/>
    <row r="996" s="1" customFormat="1" ht="25.5" customHeight="1" x14ac:dyDescent="0.6"/>
    <row r="997" s="1" customFormat="1" ht="25.5" customHeight="1" x14ac:dyDescent="0.6"/>
    <row r="998" s="1" customFormat="1" ht="25.5" customHeight="1" x14ac:dyDescent="0.6"/>
    <row r="999" s="1" customFormat="1" ht="25.5" customHeight="1" x14ac:dyDescent="0.6"/>
    <row r="1000" s="1" customFormat="1" ht="25.5" customHeight="1" x14ac:dyDescent="0.6"/>
    <row r="1001" s="1" customFormat="1" ht="25.5" customHeight="1" x14ac:dyDescent="0.6"/>
    <row r="1002" s="1" customFormat="1" ht="25.5" customHeight="1" x14ac:dyDescent="0.6"/>
    <row r="1003" s="1" customFormat="1" ht="25.5" customHeight="1" x14ac:dyDescent="0.6"/>
    <row r="1004" s="1" customFormat="1" ht="25.5" customHeight="1" x14ac:dyDescent="0.6"/>
    <row r="1005" s="1" customFormat="1" ht="25.5" customHeight="1" x14ac:dyDescent="0.6"/>
    <row r="1006" s="1" customFormat="1" ht="25.5" customHeight="1" x14ac:dyDescent="0.6"/>
    <row r="1007" s="1" customFormat="1" ht="25.5" customHeight="1" x14ac:dyDescent="0.6"/>
    <row r="1008" s="1" customFormat="1" ht="25.5" customHeight="1" x14ac:dyDescent="0.6"/>
    <row r="1009" s="1" customFormat="1" ht="25.5" customHeight="1" x14ac:dyDescent="0.6"/>
    <row r="1010" s="1" customFormat="1" ht="25.5" customHeight="1" x14ac:dyDescent="0.6"/>
    <row r="1011" s="1" customFormat="1" ht="25.5" customHeight="1" x14ac:dyDescent="0.6"/>
    <row r="1012" s="1" customFormat="1" ht="25.5" customHeight="1" x14ac:dyDescent="0.6"/>
    <row r="1013" s="1" customFormat="1" ht="25.5" customHeight="1" x14ac:dyDescent="0.6"/>
    <row r="1014" s="1" customFormat="1" ht="25.5" customHeight="1" x14ac:dyDescent="0.6"/>
    <row r="1015" s="1" customFormat="1" ht="25.5" customHeight="1" x14ac:dyDescent="0.6"/>
    <row r="1016" s="1" customFormat="1" ht="25.5" customHeight="1" x14ac:dyDescent="0.6"/>
    <row r="1017" s="1" customFormat="1" ht="25.5" customHeight="1" x14ac:dyDescent="0.6"/>
    <row r="1018" s="1" customFormat="1" ht="25.5" customHeight="1" x14ac:dyDescent="0.6"/>
    <row r="1019" s="1" customFormat="1" ht="25.5" customHeight="1" x14ac:dyDescent="0.6"/>
    <row r="1020" s="1" customFormat="1" ht="25.5" customHeight="1" x14ac:dyDescent="0.6"/>
    <row r="1021" s="1" customFormat="1" ht="25.5" customHeight="1" x14ac:dyDescent="0.6"/>
    <row r="1022" s="1" customFormat="1" ht="25.5" customHeight="1" x14ac:dyDescent="0.6"/>
    <row r="1023" s="1" customFormat="1" ht="25.5" customHeight="1" x14ac:dyDescent="0.6"/>
    <row r="1024" s="1" customFormat="1" ht="25.5" customHeight="1" x14ac:dyDescent="0.6"/>
    <row r="1025" s="1" customFormat="1" ht="25.5" customHeight="1" x14ac:dyDescent="0.6"/>
    <row r="1026" s="1" customFormat="1" ht="25.5" customHeight="1" x14ac:dyDescent="0.6"/>
    <row r="1027" s="1" customFormat="1" ht="25.5" customHeight="1" x14ac:dyDescent="0.6"/>
    <row r="1028" s="1" customFormat="1" ht="25.5" customHeight="1" x14ac:dyDescent="0.6"/>
    <row r="1029" s="1" customFormat="1" ht="25.5" customHeight="1" x14ac:dyDescent="0.6"/>
    <row r="1030" s="1" customFormat="1" ht="25.5" customHeight="1" x14ac:dyDescent="0.6"/>
    <row r="1031" s="1" customFormat="1" ht="25.5" customHeight="1" x14ac:dyDescent="0.6"/>
    <row r="1032" s="1" customFormat="1" ht="25.5" customHeight="1" x14ac:dyDescent="0.6"/>
    <row r="1033" s="1" customFormat="1" ht="25.5" customHeight="1" x14ac:dyDescent="0.6"/>
    <row r="1034" s="1" customFormat="1" ht="25.5" customHeight="1" x14ac:dyDescent="0.6"/>
    <row r="1035" s="1" customFormat="1" ht="25.5" customHeight="1" x14ac:dyDescent="0.6"/>
    <row r="1036" s="1" customFormat="1" ht="25.5" customHeight="1" x14ac:dyDescent="0.6"/>
    <row r="1037" s="1" customFormat="1" ht="25.5" customHeight="1" x14ac:dyDescent="0.6"/>
    <row r="1038" s="1" customFormat="1" ht="25.5" customHeight="1" x14ac:dyDescent="0.6"/>
    <row r="1039" s="1" customFormat="1" ht="25.5" customHeight="1" x14ac:dyDescent="0.6"/>
    <row r="1040" s="1" customFormat="1" ht="25.5" customHeight="1" x14ac:dyDescent="0.6"/>
    <row r="1041" s="1" customFormat="1" ht="25.5" customHeight="1" x14ac:dyDescent="0.6"/>
    <row r="1042" s="1" customFormat="1" ht="25.5" customHeight="1" x14ac:dyDescent="0.6"/>
  </sheetData>
  <mergeCells count="23">
    <mergeCell ref="L67:P67"/>
    <mergeCell ref="N46:R53"/>
    <mergeCell ref="L58:P58"/>
    <mergeCell ref="L18:P22"/>
    <mergeCell ref="A1:J3"/>
    <mergeCell ref="A4:A6"/>
    <mergeCell ref="B4:B6"/>
    <mergeCell ref="C4:C6"/>
    <mergeCell ref="E4:E6"/>
    <mergeCell ref="J4:J6"/>
    <mergeCell ref="N10:R16"/>
    <mergeCell ref="F4:G6"/>
    <mergeCell ref="A7:C7"/>
    <mergeCell ref="A8:C8"/>
    <mergeCell ref="A9:C9"/>
    <mergeCell ref="A30:C30"/>
    <mergeCell ref="E28:F29"/>
    <mergeCell ref="E59:F60"/>
    <mergeCell ref="A31:C31"/>
    <mergeCell ref="A32:C32"/>
    <mergeCell ref="A43:C43"/>
    <mergeCell ref="A44:C44"/>
    <mergeCell ref="A36:C36"/>
  </mergeCells>
  <phoneticPr fontId="3" type="noConversion"/>
  <pageMargins left="0.86614173228346458" right="0.11811023622047245" top="0.78740157480314965" bottom="0.35433070866141736" header="0" footer="0"/>
  <pageSetup paperSize="9" scale="55" orientation="landscape" horizontalDpi="360" verticalDpi="360" r:id="rId1"/>
  <rowBreaks count="2" manualBreakCount="2">
    <brk id="27" max="9" man="1"/>
    <brk id="58" max="9" man="1"/>
  </rowBreaks>
  <colBreaks count="1" manualBreakCount="1">
    <brk id="10" max="1048575" man="1"/>
  </colBreaks>
  <ignoredErrors>
    <ignoredError sqref="I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จัดสรรงบประมาณ 2569</vt:lpstr>
      <vt:lpstr>'จัดสรรงบประมาณ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คุณ ชุติมา กองช้าง</cp:lastModifiedBy>
  <cp:lastPrinted>2026-07-20T03:54:18Z</cp:lastPrinted>
  <dcterms:created xsi:type="dcterms:W3CDTF">2024-01-10T07:59:11Z</dcterms:created>
  <dcterms:modified xsi:type="dcterms:W3CDTF">2026-07-20T04:49:55Z</dcterms:modified>
</cp:coreProperties>
</file>